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tsme\OneDrive\Documents\LSE\Sipher street\AI SECTOR HEDGING STRATEGY\"/>
    </mc:Choice>
  </mc:AlternateContent>
  <xr:revisionPtr revIDLastSave="0" documentId="8_{595A3B1F-11A0-4D2C-9D35-FB5B2DDF72C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edge Model v5" sheetId="4" r:id="rId1"/>
    <sheet name="Correlation Dashboard" sheetId="1" r:id="rId2"/>
    <sheet name="Stress Test" sheetId="2" r:id="rId3"/>
    <sheet name="Regression Analysis" sheetId="3" r:id="rId4"/>
    <sheet name="Portfolio Snapshot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6" l="1"/>
  <c r="B28" i="6"/>
  <c r="B25" i="6"/>
  <c r="B24" i="6"/>
  <c r="B23" i="6"/>
  <c r="B12" i="6"/>
  <c r="B9" i="6"/>
  <c r="B8" i="6"/>
  <c r="B7" i="6"/>
  <c r="B6" i="6"/>
  <c r="B3" i="6"/>
  <c r="B2" i="6"/>
  <c r="B24" i="4"/>
  <c r="E12" i="4"/>
  <c r="F12" i="4" s="1"/>
  <c r="H11" i="4"/>
  <c r="F11" i="4"/>
  <c r="E11" i="4"/>
  <c r="E10" i="4"/>
  <c r="H10" i="4" s="1"/>
  <c r="E13" i="4" l="1"/>
  <c r="H12" i="4"/>
  <c r="H13" i="4" s="1"/>
  <c r="B25" i="4"/>
  <c r="B26" i="4" s="1"/>
  <c r="C28" i="4" s="1"/>
  <c r="F10" i="4"/>
  <c r="E28" i="4" l="1"/>
  <c r="E44" i="4" s="1"/>
  <c r="B26" i="6" s="1"/>
  <c r="B29" i="6"/>
  <c r="B17" i="4"/>
  <c r="B19" i="4" s="1"/>
  <c r="C21" i="4" s="1"/>
  <c r="E21" i="4" s="1"/>
  <c r="B16" i="4"/>
  <c r="G13" i="4"/>
  <c r="F13" i="4"/>
  <c r="F33" i="4"/>
  <c r="F28" i="4"/>
  <c r="B13" i="6" s="1"/>
  <c r="H28" i="4" l="1"/>
  <c r="E33" i="4"/>
  <c r="E36" i="4"/>
  <c r="F21" i="4"/>
  <c r="F32" i="4"/>
  <c r="E32" i="4"/>
  <c r="E31" i="4"/>
  <c r="H21" i="4"/>
  <c r="B18" i="4"/>
  <c r="H31" i="4" l="1"/>
  <c r="E41" i="4"/>
  <c r="E52" i="4"/>
  <c r="E51" i="4"/>
  <c r="F31" i="4"/>
  <c r="B14" i="6" s="1"/>
  <c r="E53" i="4"/>
  <c r="E43" i="4"/>
  <c r="B20" i="6" s="1"/>
  <c r="E50" i="4"/>
  <c r="E42" i="4" l="1"/>
  <c r="E40" i="4"/>
  <c r="B19" i="6" s="1"/>
  <c r="E37" i="4"/>
  <c r="E49" i="4"/>
  <c r="E48" i="4"/>
  <c r="E47" i="4"/>
  <c r="E39" i="4"/>
  <c r="B18" i="6" s="1"/>
  <c r="E38" i="4"/>
  <c r="B17" i="6" s="1"/>
  <c r="G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6" authorId="0" shapeId="0" xr:uid="{9BA68021-44E4-4FF6-BF2E-54131CE6ECA5}">
      <text>
        <r>
          <rPr>
            <sz val="10"/>
            <rFont val="Arial"/>
            <family val="2"/>
          </rPr>
          <t>MAIN DIAL. 35% normal, 45-50% pre-earnings, 55-60% risk-off, 25-30% post-beat.</t>
        </r>
      </text>
    </comment>
    <comment ref="C6" authorId="0" shapeId="0" xr:uid="{70B82608-D6C1-45EB-B08F-BC604EF58467}">
      <text>
        <r>
          <rPr>
            <sz val="10"/>
            <rFont val="Arial"/>
            <family val="2"/>
          </rPr>
          <t>From Risk Analytics regression. Determines how many $ of Unity short per $ of APP long. Update monthly.</t>
        </r>
      </text>
    </comment>
    <comment ref="G10" authorId="0" shapeId="0" xr:uid="{4A8C654A-7CD0-4F08-B6F1-1DF4479990D4}">
      <text>
        <r>
          <rPr>
            <sz val="10"/>
            <rFont val="Arial"/>
            <family val="2"/>
          </rPr>
          <t>Regression beta vs QQQ (250d OLS). Source: Risk Analytics v2.</t>
        </r>
      </text>
    </comment>
    <comment ref="G11" authorId="0" shapeId="0" xr:uid="{CC1096FF-AED1-413B-9C93-A3058C98FB03}">
      <text>
        <r>
          <rPr>
            <sz val="10"/>
            <rFont val="Arial"/>
            <family val="2"/>
          </rPr>
          <t>Regression beta vs QQQ (250d OLS). Source: Risk Analytics v2.</t>
        </r>
      </text>
    </comment>
    <comment ref="G12" authorId="0" shapeId="0" xr:uid="{4ECE2EE1-26A0-46EC-9E22-82965F4A3AD4}">
      <text>
        <r>
          <rPr>
            <sz val="10"/>
            <rFont val="Arial"/>
            <family val="2"/>
          </rPr>
          <t>Regression beta vs QQQ (250d OLS). Source: Risk Analytics v2.</t>
        </r>
      </text>
    </comment>
    <comment ref="B24" authorId="0" shapeId="0" xr:uid="{77391356-CDE5-4804-B975-2FC0BB71A55B}">
      <text>
        <r>
          <rPr>
            <sz val="10"/>
            <rFont val="Arial"/>
            <family val="2"/>
          </rPr>
          <t>Green = pulls from long book above</t>
        </r>
      </text>
    </comment>
    <comment ref="B25" authorId="0" shapeId="0" xr:uid="{EB96B2B4-F524-40F0-921D-6DF04928A27E}">
      <text>
        <r>
          <rPr>
            <sz val="10"/>
            <rFont val="Arial"/>
            <family val="2"/>
          </rPr>
          <t>= 90d regression slope × APP notional. This is the minimum-variance hedge ratio for the pair.</t>
        </r>
      </text>
    </comment>
    <comment ref="G28" authorId="0" shapeId="0" xr:uid="{46AA53CC-3BBD-4221-AE5B-26D9900CFDF3}">
      <text>
        <r>
          <rPr>
            <sz val="10"/>
            <rFont val="Arial"/>
            <family val="2"/>
          </rPr>
          <t>Unity beta vs QQQ. Used for sector DB calculations only, not for pair sizing.</t>
        </r>
      </text>
    </comment>
    <comment ref="E41" authorId="0" shapeId="0" xr:uid="{6E8DBEBE-FEA2-4AEB-A321-55288260B32B}">
      <text>
        <r>
          <rPr>
            <sz val="10"/>
            <rFont val="Arial"/>
            <family val="2"/>
          </rPr>
          <t>Only QQQ counts as a true hedge (R²=0.54 vs AVGO). Unity hedges APP specifically (R²=0.36), not the full book.</t>
        </r>
      </text>
    </comment>
  </commentList>
</comments>
</file>

<file path=xl/sharedStrings.xml><?xml version="1.0" encoding="utf-8"?>
<sst xmlns="http://schemas.openxmlformats.org/spreadsheetml/2006/main" count="292" uniqueCount="199">
  <si>
    <t>Source: LSEG | 2025-03-21 to 2026-03-20 | 251 trading days | Includes Unity (U) for APP alpha pair</t>
  </si>
  <si>
    <t>Current correlation (30-day)</t>
  </si>
  <si>
    <t>Current correlation (60-day)</t>
  </si>
  <si>
    <t>Current correlation (90-day)</t>
  </si>
  <si>
    <t>AVGO</t>
  </si>
  <si>
    <t>APP</t>
  </si>
  <si>
    <t>INTU</t>
  </si>
  <si>
    <t>QQQ</t>
  </si>
  <si>
    <t>U</t>
  </si>
  <si>
    <t>KEY PAIR MONITOR</t>
  </si>
  <si>
    <t>Pair</t>
  </si>
  <si>
    <t>Purpose</t>
  </si>
  <si>
    <t>30-day</t>
  </si>
  <si>
    <t>60-day</t>
  </si>
  <si>
    <t>90-day</t>
  </si>
  <si>
    <t>Trend</t>
  </si>
  <si>
    <t>Status</t>
  </si>
  <si>
    <t>APP / U</t>
  </si>
  <si>
    <t>Alpha pair (critical)</t>
  </si>
  <si>
    <t>Stable</t>
  </si>
  <si>
    <t>Active</t>
  </si>
  <si>
    <t>AVGO / QQQ</t>
  </si>
  <si>
    <t>APP / QQQ</t>
  </si>
  <si>
    <t>INTU / QQQ</t>
  </si>
  <si>
    <t>Review</t>
  </si>
  <si>
    <t>U / QQQ</t>
  </si>
  <si>
    <t>Short-to-hedge overlap</t>
  </si>
  <si>
    <t>Watch</t>
  </si>
  <si>
    <t>ROLLING CORRELATION TIME SERIES (30-DAY WINDOW)</t>
  </si>
  <si>
    <t>Date</t>
  </si>
  <si>
    <t>APP/U</t>
  </si>
  <si>
    <t>AVGO/QQQ</t>
  </si>
  <si>
    <t>APP/QQQ</t>
  </si>
  <si>
    <t>INTU/QQQ</t>
  </si>
  <si>
    <t>U/QQQ</t>
  </si>
  <si>
    <t>Replays v5 portfolio (QQQ + Unity shorts) through actual market data</t>
  </si>
  <si>
    <t>PORTFOLIO POSITIONS (v5 model)</t>
  </si>
  <si>
    <t>Ticker</t>
  </si>
  <si>
    <t>Side</t>
  </si>
  <si>
    <t>Shares</t>
  </si>
  <si>
    <t>Entry price</t>
  </si>
  <si>
    <t>Notional ($)</t>
  </si>
  <si>
    <t>LONG</t>
  </si>
  <si>
    <t>SHORT</t>
  </si>
  <si>
    <t>PERFORMANCE SUMMARY (hypothetical backtest)</t>
  </si>
  <si>
    <t>Total P&amp;L</t>
  </si>
  <si>
    <t>Long leg</t>
  </si>
  <si>
    <t>Short leg (combined)</t>
  </si>
  <si>
    <t>Return on NAV</t>
  </si>
  <si>
    <t>Annualised Sharpe</t>
  </si>
  <si>
    <t>Win rate</t>
  </si>
  <si>
    <t>QQQ hedge P&amp;L</t>
  </si>
  <si>
    <t>Unity pair P&amp;L</t>
  </si>
  <si>
    <t>APP/U pair spread</t>
  </si>
  <si>
    <t>Best day</t>
  </si>
  <si>
    <t>Worst day</t>
  </si>
  <si>
    <t>Max drawdown</t>
  </si>
  <si>
    <t>5 WORST DAYS</t>
  </si>
  <si>
    <t>5 BEST DAYS</t>
  </si>
  <si>
    <t>Total</t>
  </si>
  <si>
    <t>Long</t>
  </si>
  <si>
    <t>QQQ hedge</t>
  </si>
  <si>
    <t>Unity pair</t>
  </si>
  <si>
    <t>Hedge saved</t>
  </si>
  <si>
    <t>DAILY P&amp;L LOG</t>
  </si>
  <si>
    <t>Unity</t>
  </si>
  <si>
    <t>Long P&amp;L</t>
  </si>
  <si>
    <t>Short P&amp;L</t>
  </si>
  <si>
    <t>APP/U Pair</t>
  </si>
  <si>
    <t>Cumulative</t>
  </si>
  <si>
    <t>APP vs Unity alpha pair regression + long book beta validation vs QQQ</t>
  </si>
  <si>
    <t>PRIMARY ALPHA PAIR: APP (long) vs UNITY (short)</t>
  </si>
  <si>
    <t>Regression output (OLS: APP returns = α + β × Unity returns + ε)</t>
  </si>
  <si>
    <t>Period</t>
  </si>
  <si>
    <t>250d</t>
  </si>
  <si>
    <t>90d</t>
  </si>
  <si>
    <t>60d</t>
  </si>
  <si>
    <t>30d</t>
  </si>
  <si>
    <t>Slope (hedge ratio)</t>
  </si>
  <si>
    <t>Intercept (daily alpha)</t>
  </si>
  <si>
    <t>R-squared</t>
  </si>
  <si>
    <t>Correlation</t>
  </si>
  <si>
    <t>P-value</t>
  </si>
  <si>
    <t>Std error</t>
  </si>
  <si>
    <t>INTERPRETATION</t>
  </si>
  <si>
    <t>The 90-day slope of 0.576 means: for every 1% Unity moves, APP moves 0.576% in the same direction.</t>
  </si>
  <si>
    <t>Daily alpha (intercept) of 0.172% implies APP outperforms Unity by ~43.4% annualised.</t>
  </si>
  <si>
    <t>The slope is statistically significant (p-value: 0.000000).</t>
  </si>
  <si>
    <t>Recommended Unity short sizing: slope (0.576) × APP notional ($7,072) = $4,073 → 221 shares.</t>
  </si>
  <si>
    <t>UNITY SHORT SIZING: MODEL vs REGRESSION WINDOWS</t>
  </si>
  <si>
    <t>Window</t>
  </si>
  <si>
    <t>Slope</t>
  </si>
  <si>
    <t>Unity notional ($)</t>
  </si>
  <si>
    <t>Unity shares</t>
  </si>
  <si>
    <t>Unity % NAV</t>
  </si>
  <si>
    <t>R²</t>
  </si>
  <si>
    <t>Reference</t>
  </si>
  <si>
    <t>Recommended</t>
  </si>
  <si>
    <t>BETA VALIDATION: EACH LONG vs QQQ</t>
  </si>
  <si>
    <t>Long ticker</t>
  </si>
  <si>
    <t>Slope vs QQQ</t>
  </si>
  <si>
    <t>Model beta</t>
  </si>
  <si>
    <t>Delta</t>
  </si>
  <si>
    <t>Aligned</t>
  </si>
  <si>
    <t>Unity vs QQQ regression beta: 1.84 (R²=0.28). Used in hedge model for sector dollar-beta totals.</t>
  </si>
  <si>
    <t>APP vs UNITY: DAILY RETURN SCATTER DATA</t>
  </si>
  <si>
    <t>Unity return</t>
  </si>
  <si>
    <t>APP return</t>
  </si>
  <si>
    <t>Predicted APP</t>
  </si>
  <si>
    <t>Residual</t>
  </si>
  <si>
    <t>INPUTS</t>
  </si>
  <si>
    <t>Portfolio NAV</t>
  </si>
  <si>
    <t>Net long target</t>
  </si>
  <si>
    <t>QQQ: % of long dollar-beta to hedge</t>
  </si>
  <si>
    <t>APP/U: regression slope (90d)</t>
  </si>
  <si>
    <t>LONG BOOK</t>
  </si>
  <si>
    <t>Position</t>
  </si>
  <si>
    <t>Price ($)</t>
  </si>
  <si>
    <t>% NAV</t>
  </si>
  <si>
    <t>Beta (vs QQQ)</t>
  </si>
  <si>
    <t>Dollar-Beta ($)</t>
  </si>
  <si>
    <t>Broadcom Inc.</t>
  </si>
  <si>
    <t>AppLovin Corp.</t>
  </si>
  <si>
    <t>Intuit Inc.</t>
  </si>
  <si>
    <t>TOTAL LONG</t>
  </si>
  <si>
    <t>LAYER 1: QQQ BETA HEDGE</t>
  </si>
  <si>
    <t>Total long dollar-beta</t>
  </si>
  <si>
    <t>Dollar-beta to hedge via QQQ (B6 × total DB)</t>
  </si>
  <si>
    <t>Residual dollar-beta after QQQ</t>
  </si>
  <si>
    <t>QQQ implied shares</t>
  </si>
  <si>
    <t>Beta</t>
  </si>
  <si>
    <t>Invesco QQQ Trust</t>
  </si>
  <si>
    <t>LAYER 2: UNITY ALPHA PAIR (vs APP)</t>
  </si>
  <si>
    <t>APP long notional (reference)</t>
  </si>
  <si>
    <t>Unity short notional (slope × APP notional)</t>
  </si>
  <si>
    <t>Unity implied shares</t>
  </si>
  <si>
    <t>Unity Software Inc.</t>
  </si>
  <si>
    <t>Pair monitoring</t>
  </si>
  <si>
    <t>90d R²</t>
  </si>
  <si>
    <t>90d corr</t>
  </si>
  <si>
    <t>1Y spread</t>
  </si>
  <si>
    <t>+55.5%</t>
  </si>
  <si>
    <t>TOTAL SHORT BOOK</t>
  </si>
  <si>
    <t xml:space="preserve">  of which: QQQ (beta hedge)</t>
  </si>
  <si>
    <t xml:space="preserve">  of which: Unity (alpha pair vs APP)</t>
  </si>
  <si>
    <t>SECTOR SUMMARY</t>
  </si>
  <si>
    <t>Gross long (% NAV)</t>
  </si>
  <si>
    <t>Gross short (% NAV)</t>
  </si>
  <si>
    <t>Gross total (long + short)</t>
  </si>
  <si>
    <t>Net sector exposure (notional)</t>
  </si>
  <si>
    <t>Net risk exposure (beta-adjusted)</t>
  </si>
  <si>
    <t>Hedge ratio (short $ / long $)</t>
  </si>
  <si>
    <t>APP pair coverage (Unity $ / APP $)</t>
  </si>
  <si>
    <t>PORTFOLIO-LEVEL IMPACT</t>
  </si>
  <si>
    <t>Sector net / portfolio net target</t>
  </si>
  <si>
    <t>Net budget left for other sectors</t>
  </si>
  <si>
    <t>Gross sector (% of NAV)</t>
  </si>
  <si>
    <t>Capital consumed (longs - short proceeds)</t>
  </si>
  <si>
    <t>Cash from short sales</t>
  </si>
  <si>
    <t>Margin locked (~50% of short notional)</t>
  </si>
  <si>
    <t>Free cash to deploy</t>
  </si>
  <si>
    <t>HOW TO USE THIS MODEL</t>
  </si>
  <si>
    <t>Mechanical, sized from long book dollar-beta</t>
  </si>
  <si>
    <t>Statistical, sized from APP/U regression slope</t>
  </si>
  <si>
    <t xml:space="preserve">SIPHER STREET CORRELATION DASHBOARD </t>
  </si>
  <si>
    <t>SIPHER STREET HISTORICAL STRESS TEST</t>
  </si>
  <si>
    <t>SIPHER STREET REGRESSION &amp; HEDGE RATIO ANALYSIS</t>
  </si>
  <si>
    <t>% of long DB hedged: QQQ only (true hedge)</t>
  </si>
  <si>
    <t>% of long DB offset: all shorts</t>
  </si>
  <si>
    <t>Beta hedge: AVGO</t>
  </si>
  <si>
    <t>Beta hedge: APP</t>
  </si>
  <si>
    <t>Beta hedge: INTU</t>
  </si>
  <si>
    <t>R² of 0.36 means 36% of APP daily variance is explained by Unity. The remaining 64% is idiosyncratic; this is the alpha opportunity.</t>
  </si>
  <si>
    <t>1. LONG BOOK (rows 10-12): Update shares, prices, betas in yellow cells. Betas = regression vs QQQ from Risk Analytics. Update monthly.
2. QQQ HEDGE: cell B6 is the MAIN DIAL. Start at 35%.
   Pre-earnings (3 days before): 45-50%. Post strong beat: 25-30%. VIX &gt;30 or macro shock: 55-60%.
   QQQ shares (B19) auto-calculate. Update QQQ price (D21) weekly.
3. UNITY ALPHA PAIR: cell D6 is the regression slope.
   This determines Unity sizing automatically: slope × APP notional = Unity short notional.
   Update D6 monthly from the 90-day regression in Risk Analytics.
   Unity shares (B26) auto-calculate. Update Unity price (D28) weekly.
4. TWO INDEPENDENT LAYERS:
   → QQQ protects the entire long book from broad market moves. Sized from total dollar-beta.
   → Unity captures the APP vs Unity spread. Sized from the pair regression.
   → Changing B6 (QQQ hedge %) does NOT affect Unity sizing.
   → Changing D6 (regression slope) does NOT affect QQQ sizing.
5. MONITORING: Check pair stats in row 29. If 90d R² drops below 0.25 or correlation below 0.40, reduce Unity position.
   If pair Sharpe turns negative for 30+ days, close the Unity short entirely.
6. SECTOR SUMMARY: Row 41 (QQQ-only hedge %) is the TRUE beta hedge. Row 44 (APP pair coverage) shows how much of APP is offset by Unity.</t>
  </si>
  <si>
    <t>+</t>
  </si>
  <si>
    <t>-</t>
  </si>
  <si>
    <t>Two-layer hedge: QQQ (beta) + Unity (alpha pair vs APP)</t>
  </si>
  <si>
    <t>Portfolio Snapshot</t>
  </si>
  <si>
    <t>NAV</t>
  </si>
  <si>
    <t>Long Book</t>
  </si>
  <si>
    <t>Total long</t>
  </si>
  <si>
    <t>Short Book</t>
  </si>
  <si>
    <t>QQQ (beta)</t>
  </si>
  <si>
    <t>U (alpha pair)</t>
  </si>
  <si>
    <t>Total short</t>
  </si>
  <si>
    <t>Exposure</t>
  </si>
  <si>
    <t>Gross</t>
  </si>
  <si>
    <t>Net</t>
  </si>
  <si>
    <t>Net (beta-adj.)</t>
  </si>
  <si>
    <t>Hedge ratio</t>
  </si>
  <si>
    <t>Hedge Detail</t>
  </si>
  <si>
    <t>QQQ dial</t>
  </si>
  <si>
    <t>APP/U slope</t>
  </si>
  <si>
    <t>% long DB hedged</t>
  </si>
  <si>
    <t>APP pair cover</t>
  </si>
  <si>
    <t>QQQ shares short</t>
  </si>
  <si>
    <t>Unity shares short</t>
  </si>
  <si>
    <t>AVGO shares long</t>
  </si>
  <si>
    <t>SIPHER STREET L/S SECTOR HEDGE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</si>
</sst>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yyyy\-mm\-dd"/>
    <numFmt numFmtId="165" formatCode="\$#,##0.00"/>
    <numFmt numFmtId="166" formatCode="\$#,##0"/>
    <numFmt numFmtId="167" formatCode="0.0%"/>
    <numFmt numFmtId="168" formatCode="0.0000%"/>
    <numFmt numFmtId="169" formatCode="0.0000"/>
    <numFmt numFmtId="170" formatCode="0.000"/>
    <numFmt numFmtId="171" formatCode="\+0.00;\-0.00"/>
    <numFmt numFmtId="172" formatCode="&quot;£&quot;#,##0"/>
  </numFmts>
  <fonts count="6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888888"/>
      <name val="Frutiger LT 45 Light"/>
    </font>
    <font>
      <sz val="10"/>
      <color rgb="FF000000"/>
      <name val="Frutiger LT 45 Light"/>
    </font>
    <font>
      <sz val="10"/>
      <color rgb="FF0000FF"/>
      <name val="Frutiger LT 45 Light"/>
    </font>
    <font>
      <b/>
      <sz val="10"/>
      <color rgb="FF1B2A4A"/>
      <name val="Frutiger LT 45 Light"/>
    </font>
    <font>
      <b/>
      <sz val="10"/>
      <color rgb="FF185FA5"/>
      <name val="Frutiger LT 45 Light"/>
    </font>
    <font>
      <b/>
      <sz val="8"/>
      <color rgb="FF1B2A4A"/>
      <name val="Frutiger LT 45 Light"/>
    </font>
    <font>
      <sz val="10"/>
      <color rgb="FF008000"/>
      <name val="Frutiger LT 45 Light"/>
    </font>
    <font>
      <b/>
      <sz val="10"/>
      <color rgb="FF534AB7"/>
      <name val="Frutiger LT 45 Light"/>
    </font>
    <font>
      <b/>
      <sz val="9"/>
      <color rgb="FF1B2A4A"/>
      <name val="Frutiger LT 45 Light"/>
    </font>
    <font>
      <sz val="9"/>
      <color rgb="FF008000"/>
      <name val="Frutiger LT 45 Light"/>
    </font>
    <font>
      <b/>
      <sz val="9"/>
      <color rgb="FF534AB7"/>
      <name val="Frutiger LT 45 Light"/>
    </font>
    <font>
      <sz val="9"/>
      <color rgb="FF333333"/>
      <name val="Frutiger LT 45 Light"/>
    </font>
    <font>
      <sz val="16"/>
      <color rgb="FFFFFFFF"/>
      <name val="Frutiger LT 45 Light"/>
    </font>
    <font>
      <i/>
      <sz val="8"/>
      <color rgb="FF666666"/>
      <name val="Frutiger LT 45 Light"/>
    </font>
    <font>
      <b/>
      <sz val="8.5"/>
      <color rgb="FFFFFFFF"/>
      <name val="Frutiger LT 45 Light"/>
    </font>
    <font>
      <b/>
      <sz val="9"/>
      <color rgb="FF2B579A"/>
      <name val="Frutiger LT 45 Light"/>
    </font>
    <font>
      <i/>
      <sz val="8"/>
      <color rgb="FF999999"/>
      <name val="Frutiger LT 45 Light"/>
    </font>
    <font>
      <sz val="10"/>
      <color rgb="FF333333"/>
      <name val="Frutiger LT 45 Light"/>
    </font>
    <font>
      <sz val="10"/>
      <color rgb="FF1B2A4A"/>
      <name val="Frutiger LT 45 Light"/>
    </font>
    <font>
      <sz val="9"/>
      <color rgb="FF534AB7"/>
      <name val="Frutiger LT 45 Light"/>
    </font>
    <font>
      <sz val="10"/>
      <color rgb="FF534AB7"/>
      <name val="Frutiger LT 45 Light"/>
    </font>
    <font>
      <b/>
      <sz val="9"/>
      <color rgb="FF8B1A1A"/>
      <name val="Frutiger LT 45 Light"/>
    </font>
    <font>
      <sz val="8"/>
      <color rgb="FF999999"/>
      <name val="Frutiger LT 45 Light"/>
    </font>
    <font>
      <b/>
      <sz val="9"/>
      <color rgb="FF0D6EFD"/>
      <name val="Frutiger LT 45 Light"/>
    </font>
    <font>
      <sz val="11"/>
      <color rgb="FF0D6EFD"/>
      <name val="Frutiger LT 45 Light"/>
    </font>
    <font>
      <i/>
      <sz val="7.5"/>
      <color rgb="FF999999"/>
      <name val="Frutiger LT 45 Light"/>
    </font>
    <font>
      <b/>
      <sz val="10"/>
      <color rgb="FFFFFFFF"/>
      <name val="Frutiger LT 45 Light"/>
    </font>
    <font>
      <sz val="8"/>
      <color rgb="FF555555"/>
      <name val="Frutiger LT 45 Light"/>
    </font>
    <font>
      <sz val="10"/>
      <color rgb="FFA32D2D"/>
      <name val="Frutiger LT 45 Light"/>
    </font>
    <font>
      <b/>
      <sz val="10"/>
      <color rgb="FF3B6D11"/>
      <name val="Frutiger LT 45 Light"/>
    </font>
    <font>
      <sz val="10"/>
      <color rgb="FF3B6D11"/>
      <name val="Frutiger LT 45 Light"/>
    </font>
    <font>
      <i/>
      <sz val="9"/>
      <color rgb="FF888888"/>
      <name val="Frutiger LT 45 Light"/>
    </font>
    <font>
      <sz val="16"/>
      <color rgb="FFFFFFFF"/>
      <name val="Frutiger LT 45 Light"/>
      <family val="2"/>
    </font>
    <font>
      <sz val="9"/>
      <color rgb="FF888888"/>
      <name val="Frutiger LT 45 Light"/>
      <family val="2"/>
    </font>
    <font>
      <sz val="9"/>
      <color rgb="FF8B6914"/>
      <name val="Frutiger LT 45 Light"/>
      <family val="2"/>
    </font>
    <font>
      <sz val="9"/>
      <color rgb="FFA32D2D"/>
      <name val="Frutiger LT 45 Light"/>
      <family val="2"/>
    </font>
    <font>
      <b/>
      <sz val="7"/>
      <color rgb="FF1B2A4A"/>
      <name val="Frutiger LT 45 Light"/>
      <family val="2"/>
    </font>
    <font>
      <b/>
      <sz val="8"/>
      <color rgb="FF1B2A4A"/>
      <name val="Frutiger LT 45 Light"/>
      <family val="2"/>
    </font>
    <font>
      <b/>
      <sz val="9"/>
      <color rgb="FF1B2A4A"/>
      <name val="Frutiger LT 45 Light"/>
      <family val="2"/>
    </font>
    <font>
      <sz val="13"/>
      <color rgb="FFFFFFFF"/>
      <name val="Frutiger LT 45 Light"/>
      <family val="2"/>
    </font>
    <font>
      <b/>
      <sz val="9"/>
      <color rgb="FF000000"/>
      <name val="Frutiger LT 45 Light"/>
      <family val="2"/>
    </font>
    <font>
      <b/>
      <sz val="9"/>
      <color rgb="FF3B6D11"/>
      <name val="Frutiger LT 45 Light"/>
      <family val="2"/>
    </font>
    <font>
      <sz val="9"/>
      <color rgb="FF333333"/>
      <name val="Frutiger LT 45 Light"/>
      <family val="2"/>
    </font>
    <font>
      <b/>
      <sz val="9"/>
      <color rgb="FFA32D2D"/>
      <name val="Frutiger LT 45 Light"/>
      <family val="2"/>
    </font>
    <font>
      <sz val="8"/>
      <color rgb="FF888888"/>
      <name val="Frutiger LT 45 Light"/>
      <family val="2"/>
    </font>
    <font>
      <b/>
      <sz val="11"/>
      <color rgb="FF1B2A4A"/>
      <name val="Frutiger LT 45 Light"/>
      <family val="2"/>
    </font>
    <font>
      <b/>
      <sz val="11"/>
      <color rgb="FFA32D2D"/>
      <name val="Frutiger LT 45 Light"/>
      <family val="2"/>
    </font>
    <font>
      <b/>
      <sz val="10"/>
      <color rgb="FFA32D2D"/>
      <name val="Frutiger LT 45 Light"/>
      <family val="2"/>
    </font>
    <font>
      <b/>
      <sz val="10"/>
      <color rgb="FF3B6D11"/>
      <name val="Frutiger LT 45 Light"/>
      <family val="2"/>
    </font>
    <font>
      <sz val="9"/>
      <color rgb="FF3B6D11"/>
      <name val="Frutiger LT 45 Light"/>
      <family val="2"/>
    </font>
    <font>
      <sz val="8"/>
      <color rgb="FFA32D2D"/>
      <name val="Frutiger LT 45 Light"/>
      <family val="2"/>
    </font>
    <font>
      <sz val="8"/>
      <color rgb="FF3B6D11"/>
      <name val="Frutiger LT 45 Light"/>
      <family val="2"/>
    </font>
    <font>
      <sz val="8"/>
      <color rgb="FF000000"/>
      <name val="Frutiger LT 45 Light"/>
      <family val="2"/>
    </font>
    <font>
      <sz val="7"/>
      <color rgb="FF888888"/>
      <name val="Frutiger LT 45 Light"/>
      <family val="2"/>
    </font>
    <font>
      <i/>
      <sz val="8"/>
      <color rgb="FF666666"/>
      <name val="Frutiger LT 45 Light"/>
      <family val="2"/>
    </font>
    <font>
      <sz val="9"/>
      <color rgb="FF666666"/>
      <name val="Frutiger LT 45 Light"/>
      <family val="2"/>
    </font>
    <font>
      <b/>
      <sz val="9"/>
      <color rgb="FF8B1A1A"/>
      <name val="Frutiger LT 45 Light"/>
      <family val="2"/>
    </font>
    <font>
      <b/>
      <sz val="9"/>
      <color rgb="FF0D6EFD"/>
      <name val="Frutiger LT 45 Light"/>
      <family val="2"/>
    </font>
    <font>
      <b/>
      <sz val="11"/>
      <color rgb="FFFFFFFF"/>
      <name val="Frutiger LT 45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E8ECF1"/>
        <bgColor indexed="64"/>
      </patternFill>
    </fill>
    <fill>
      <patternFill patternType="solid">
        <fgColor rgb="FFFFF9E6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FFFE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5E6E8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E8EEF4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FCEBEB"/>
        <bgColor indexed="64"/>
      </patternFill>
    </fill>
    <fill>
      <patternFill patternType="solid">
        <fgColor rgb="FFEAF3D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1B2A4A"/>
      </bottom>
      <diagonal/>
    </border>
    <border>
      <left/>
      <right/>
      <top/>
      <bottom style="thin">
        <color rgb="FFD0D0D0"/>
      </bottom>
      <diagonal/>
    </border>
    <border>
      <left/>
      <right/>
      <top/>
      <bottom style="thin">
        <color rgb="FF1B2A4A"/>
      </bottom>
      <diagonal/>
    </border>
    <border>
      <left/>
      <right/>
      <top style="thick">
        <color rgb="FFC8102E"/>
      </top>
      <bottom/>
      <diagonal/>
    </border>
    <border>
      <left/>
      <right/>
      <top style="thin">
        <color rgb="FF1B2A4A"/>
      </top>
      <bottom/>
      <diagonal/>
    </border>
    <border>
      <left/>
      <right/>
      <top style="thin">
        <color rgb="FF1B2A4A"/>
      </top>
      <bottom style="thin">
        <color rgb="FFD4A843"/>
      </bottom>
      <diagonal/>
    </border>
    <border>
      <left/>
      <right/>
      <top style="thin">
        <color rgb="FF1B2A4A"/>
      </top>
      <bottom style="thin">
        <color rgb="FF1B2A4A"/>
      </bottom>
      <diagonal/>
    </border>
    <border>
      <left/>
      <right/>
      <top style="thin">
        <color rgb="FFE0E0E0"/>
      </top>
      <bottom/>
      <diagonal/>
    </border>
    <border>
      <left/>
      <right/>
      <top style="thin">
        <color rgb="FF1B2A4A"/>
      </top>
      <bottom style="thin">
        <color rgb="FFE0E0E0"/>
      </bottom>
      <diagonal/>
    </border>
    <border>
      <left/>
      <right/>
      <top style="thin">
        <color rgb="FF1B2A4A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/>
      <top style="thin">
        <color rgb="FF8B1A1A"/>
      </top>
      <bottom style="thin">
        <color rgb="FF8B1A1A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 style="thin">
        <color rgb="FF0D6EFD"/>
      </left>
      <right/>
      <top style="thin">
        <color rgb="FFE0E0E0"/>
      </top>
      <bottom style="thin">
        <color rgb="FFE0E0E0"/>
      </bottom>
      <diagonal/>
    </border>
    <border>
      <left style="thin">
        <color rgb="FF1B6B3A"/>
      </left>
      <right/>
      <top style="thin">
        <color rgb="FF1B2A4A"/>
      </top>
      <bottom/>
      <diagonal/>
    </border>
    <border>
      <left style="thin">
        <color rgb="FF8B1A1A"/>
      </left>
      <right/>
      <top style="thin">
        <color rgb="FFE0E0E0"/>
      </top>
      <bottom style="thin">
        <color rgb="FFE0E0E0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 style="thin">
        <color rgb="FF1B2A4A"/>
      </left>
      <right/>
      <top style="thin">
        <color rgb="FFE0E0E0"/>
      </top>
      <bottom/>
      <diagonal/>
    </border>
    <border>
      <left style="thin">
        <color rgb="FF1B2A4A"/>
      </left>
      <right/>
      <top style="thin">
        <color rgb="FF1B2A4A"/>
      </top>
      <bottom style="thin">
        <color rgb="FFE0E0E0"/>
      </bottom>
      <diagonal/>
    </border>
    <border>
      <left style="thin">
        <color rgb="FF1B2A4A"/>
      </left>
      <right/>
      <top/>
      <bottom/>
      <diagonal/>
    </border>
    <border>
      <left style="thin">
        <color rgb="FFD4A843"/>
      </left>
      <right/>
      <top style="thin">
        <color rgb="FFE0E0E0"/>
      </top>
      <bottom style="thin">
        <color rgb="FFE0E0E0"/>
      </bottom>
      <diagonal/>
    </border>
    <border>
      <left style="thin">
        <color rgb="FF1B2A4A"/>
      </left>
      <right/>
      <top style="thin">
        <color rgb="FFE0E0E0"/>
      </top>
      <bottom style="thin">
        <color rgb="FF1B2A4A"/>
      </bottom>
      <diagonal/>
    </border>
    <border>
      <left/>
      <right/>
      <top style="thin">
        <color rgb="FFE0E0E0"/>
      </top>
      <bottom style="thin">
        <color rgb="FF1B2A4A"/>
      </bottom>
      <diagonal/>
    </border>
    <border>
      <left/>
      <right/>
      <top style="thin">
        <color rgb="FFCCCCCC"/>
      </top>
      <bottom/>
      <diagonal/>
    </border>
    <border>
      <left/>
      <right style="medium">
        <color rgb="FF1B2A4A"/>
      </right>
      <top style="medium">
        <color rgb="FF1B2A4A"/>
      </top>
      <bottom/>
      <diagonal/>
    </border>
    <border>
      <left/>
      <right style="medium">
        <color rgb="FF1B2A4A"/>
      </right>
      <top/>
      <bottom/>
      <diagonal/>
    </border>
    <border>
      <left style="medium">
        <color rgb="FF0D6EFD"/>
      </left>
      <right/>
      <top/>
      <bottom/>
      <diagonal/>
    </border>
  </borders>
  <cellStyleXfs count="1">
    <xf numFmtId="0" fontId="0" fillId="0" borderId="0"/>
  </cellStyleXfs>
  <cellXfs count="339">
    <xf numFmtId="0" fontId="0" fillId="0" borderId="0" xfId="0"/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6" fontId="5" fillId="4" borderId="5" xfId="0" applyNumberFormat="1" applyFont="1" applyFill="1" applyBorder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/>
    </xf>
    <xf numFmtId="167" fontId="5" fillId="4" borderId="6" xfId="0" applyNumberFormat="1" applyFont="1" applyFill="1" applyBorder="1" applyAlignment="1">
      <alignment horizontal="center" vertical="center"/>
    </xf>
    <xf numFmtId="170" fontId="5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165" fontId="13" fillId="6" borderId="2" xfId="0" applyNumberFormat="1" applyFont="1" applyFill="1" applyBorder="1" applyAlignment="1">
      <alignment horizontal="center" vertical="center"/>
    </xf>
    <xf numFmtId="2" fontId="13" fillId="6" borderId="2" xfId="0" applyNumberFormat="1" applyFont="1" applyFill="1" applyBorder="1" applyAlignment="1">
      <alignment horizontal="center" vertical="center"/>
    </xf>
    <xf numFmtId="166" fontId="13" fillId="5" borderId="2" xfId="0" applyNumberFormat="1" applyFont="1" applyFill="1" applyBorder="1" applyAlignment="1">
      <alignment horizontal="right" vertical="center"/>
    </xf>
    <xf numFmtId="167" fontId="13" fillId="5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6" fontId="13" fillId="7" borderId="2" xfId="0" applyNumberFormat="1" applyFont="1" applyFill="1" applyBorder="1" applyAlignment="1">
      <alignment horizontal="right" vertical="center"/>
    </xf>
    <xf numFmtId="167" fontId="13" fillId="7" borderId="2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165" fontId="13" fillId="6" borderId="0" xfId="0" applyNumberFormat="1" applyFont="1" applyFill="1" applyAlignment="1">
      <alignment horizontal="center" vertical="center"/>
    </xf>
    <xf numFmtId="166" fontId="13" fillId="5" borderId="0" xfId="0" applyNumberFormat="1" applyFont="1" applyFill="1" applyAlignment="1">
      <alignment horizontal="right" vertical="center"/>
    </xf>
    <xf numFmtId="167" fontId="13" fillId="5" borderId="0" xfId="0" applyNumberFormat="1" applyFont="1" applyFill="1" applyAlignment="1">
      <alignment horizontal="center" vertical="center"/>
    </xf>
    <xf numFmtId="2" fontId="13" fillId="6" borderId="0" xfId="0" applyNumberFormat="1" applyFont="1" applyFill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/>
    </xf>
    <xf numFmtId="166" fontId="10" fillId="3" borderId="7" xfId="0" applyNumberFormat="1" applyFont="1" applyFill="1" applyBorder="1" applyAlignment="1">
      <alignment horizontal="right" vertical="center"/>
    </xf>
    <xf numFmtId="167" fontId="10" fillId="3" borderId="7" xfId="0" applyNumberFormat="1" applyFont="1" applyFill="1" applyBorder="1" applyAlignment="1">
      <alignment horizontal="center" vertical="center"/>
    </xf>
    <xf numFmtId="2" fontId="10" fillId="3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3" fillId="5" borderId="8" xfId="0" applyFont="1" applyFill="1" applyBorder="1" applyAlignment="1">
      <alignment horizontal="left" vertical="center"/>
    </xf>
    <xf numFmtId="166" fontId="20" fillId="5" borderId="8" xfId="0" applyNumberFormat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vertical="center"/>
    </xf>
    <xf numFmtId="0" fontId="18" fillId="5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166" fontId="20" fillId="7" borderId="8" xfId="0" applyNumberFormat="1" applyFont="1" applyFill="1" applyBorder="1" applyAlignment="1">
      <alignment horizontal="right" vertical="center"/>
    </xf>
    <xf numFmtId="0" fontId="13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3" fillId="5" borderId="9" xfId="0" applyFont="1" applyFill="1" applyBorder="1" applyAlignment="1">
      <alignment horizontal="left" vertical="center"/>
    </xf>
    <xf numFmtId="166" fontId="20" fillId="5" borderId="9" xfId="0" applyNumberFormat="1" applyFont="1" applyFill="1" applyBorder="1" applyAlignment="1">
      <alignment horizontal="right" vertical="center"/>
    </xf>
    <xf numFmtId="0" fontId="18" fillId="5" borderId="9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3" fillId="5" borderId="10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center" vertical="center"/>
    </xf>
    <xf numFmtId="3" fontId="13" fillId="6" borderId="10" xfId="0" applyNumberFormat="1" applyFont="1" applyFill="1" applyBorder="1" applyAlignment="1">
      <alignment horizontal="center" vertical="center"/>
    </xf>
    <xf numFmtId="165" fontId="13" fillId="6" borderId="10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right" vertical="center"/>
    </xf>
    <xf numFmtId="167" fontId="13" fillId="5" borderId="10" xfId="0" applyNumberFormat="1" applyFont="1" applyFill="1" applyBorder="1" applyAlignment="1">
      <alignment horizontal="center" vertical="center"/>
    </xf>
    <xf numFmtId="2" fontId="13" fillId="6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8" fillId="7" borderId="0" xfId="0" applyFont="1" applyFill="1" applyAlignment="1">
      <alignment vertical="center"/>
    </xf>
    <xf numFmtId="0" fontId="11" fillId="5" borderId="9" xfId="0" applyFont="1" applyFill="1" applyBorder="1" applyAlignment="1">
      <alignment horizontal="left" vertical="center"/>
    </xf>
    <xf numFmtId="166" fontId="8" fillId="5" borderId="9" xfId="0" applyNumberFormat="1" applyFont="1" applyFill="1" applyBorder="1" applyAlignment="1">
      <alignment horizontal="right" vertical="center"/>
    </xf>
    <xf numFmtId="0" fontId="21" fillId="7" borderId="0" xfId="0" applyFont="1" applyFill="1" applyAlignment="1">
      <alignment horizontal="left" vertical="center"/>
    </xf>
    <xf numFmtId="166" fontId="22" fillId="7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3" fillId="5" borderId="5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3" fontId="13" fillId="6" borderId="5" xfId="0" applyNumberFormat="1" applyFont="1" applyFill="1" applyBorder="1" applyAlignment="1">
      <alignment horizontal="center" vertical="center"/>
    </xf>
    <xf numFmtId="165" fontId="13" fillId="8" borderId="5" xfId="0" applyNumberFormat="1" applyFont="1" applyFill="1" applyBorder="1" applyAlignment="1">
      <alignment horizontal="center" vertical="center"/>
    </xf>
    <xf numFmtId="166" fontId="13" fillId="5" borderId="5" xfId="0" applyNumberFormat="1" applyFont="1" applyFill="1" applyBorder="1" applyAlignment="1">
      <alignment horizontal="right" vertical="center"/>
    </xf>
    <xf numFmtId="167" fontId="13" fillId="5" borderId="5" xfId="0" applyNumberFormat="1" applyFont="1" applyFill="1" applyBorder="1" applyAlignment="1">
      <alignment horizontal="center" vertical="center"/>
    </xf>
    <xf numFmtId="2" fontId="13" fillId="8" borderId="5" xfId="0" applyNumberFormat="1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vertical="center"/>
    </xf>
    <xf numFmtId="0" fontId="23" fillId="9" borderId="12" xfId="0" applyFont="1" applyFill="1" applyBorder="1" applyAlignment="1">
      <alignment horizontal="left" vertical="center"/>
    </xf>
    <xf numFmtId="166" fontId="23" fillId="9" borderId="12" xfId="0" applyNumberFormat="1" applyFont="1" applyFill="1" applyBorder="1" applyAlignment="1">
      <alignment horizontal="right" vertical="center"/>
    </xf>
    <xf numFmtId="167" fontId="23" fillId="9" borderId="12" xfId="0" applyNumberFormat="1" applyFont="1" applyFill="1" applyBorder="1" applyAlignment="1">
      <alignment horizontal="center" vertical="center"/>
    </xf>
    <xf numFmtId="2" fontId="23" fillId="9" borderId="12" xfId="0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center" vertical="center"/>
    </xf>
    <xf numFmtId="167" fontId="20" fillId="5" borderId="8" xfId="0" applyNumberFormat="1" applyFont="1" applyFill="1" applyBorder="1" applyAlignment="1">
      <alignment horizontal="center" vertical="center"/>
    </xf>
    <xf numFmtId="167" fontId="20" fillId="7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0" fontId="13" fillId="10" borderId="8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167" fontId="20" fillId="5" borderId="9" xfId="0" applyNumberFormat="1" applyFont="1" applyFill="1" applyBorder="1" applyAlignment="1">
      <alignment horizontal="center" vertical="center"/>
    </xf>
    <xf numFmtId="167" fontId="26" fillId="10" borderId="8" xfId="0" applyNumberFormat="1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vertical="center"/>
    </xf>
    <xf numFmtId="0" fontId="13" fillId="7" borderId="17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vertical="center"/>
    </xf>
    <xf numFmtId="167" fontId="20" fillId="7" borderId="17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13" fillId="5" borderId="18" xfId="0" applyFont="1" applyFill="1" applyBorder="1" applyAlignment="1">
      <alignment horizontal="left" vertical="center"/>
    </xf>
    <xf numFmtId="0" fontId="13" fillId="7" borderId="18" xfId="0" applyFont="1" applyFill="1" applyBorder="1" applyAlignment="1">
      <alignment horizontal="left" vertical="center"/>
    </xf>
    <xf numFmtId="166" fontId="20" fillId="7" borderId="8" xfId="0" applyNumberFormat="1" applyFont="1" applyFill="1" applyBorder="1" applyAlignment="1">
      <alignment horizontal="center" vertical="center"/>
    </xf>
    <xf numFmtId="166" fontId="20" fillId="5" borderId="8" xfId="0" applyNumberFormat="1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left" vertical="center"/>
    </xf>
    <xf numFmtId="0" fontId="13" fillId="7" borderId="20" xfId="0" applyFont="1" applyFill="1" applyBorder="1" applyAlignment="1">
      <alignment horizontal="left" vertical="center"/>
    </xf>
    <xf numFmtId="167" fontId="20" fillId="7" borderId="0" xfId="0" applyNumberFormat="1" applyFont="1" applyFill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vertical="center"/>
    </xf>
    <xf numFmtId="166" fontId="20" fillId="5" borderId="23" xfId="0" applyNumberFormat="1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1" fillId="14" borderId="10" xfId="0" applyFont="1" applyFill="1" applyBorder="1" applyAlignment="1">
      <alignment horizontal="center" vertical="center"/>
    </xf>
    <xf numFmtId="0" fontId="31" fillId="14" borderId="11" xfId="0" applyFont="1" applyFill="1" applyBorder="1" applyAlignment="1">
      <alignment horizontal="center" vertical="center"/>
    </xf>
    <xf numFmtId="2" fontId="19" fillId="5" borderId="2" xfId="0" applyNumberFormat="1" applyFont="1" applyFill="1" applyBorder="1" applyAlignment="1">
      <alignment horizontal="center" vertical="center"/>
    </xf>
    <xf numFmtId="2" fontId="19" fillId="7" borderId="2" xfId="0" applyNumberFormat="1" applyFont="1" applyFill="1" applyBorder="1" applyAlignment="1">
      <alignment horizontal="center" vertical="center"/>
    </xf>
    <xf numFmtId="2" fontId="19" fillId="5" borderId="0" xfId="0" applyNumberFormat="1" applyFont="1" applyFill="1" applyAlignment="1">
      <alignment horizontal="center" vertical="center"/>
    </xf>
    <xf numFmtId="2" fontId="19" fillId="5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19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/>
    </xf>
    <xf numFmtId="2" fontId="19" fillId="5" borderId="11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168" fontId="19" fillId="7" borderId="11" xfId="0" applyNumberFormat="1" applyFont="1" applyFill="1" applyBorder="1" applyAlignment="1">
      <alignment horizontal="center" vertical="center"/>
    </xf>
    <xf numFmtId="2" fontId="19" fillId="7" borderId="13" xfId="0" applyNumberFormat="1" applyFont="1" applyFill="1" applyBorder="1" applyAlignment="1">
      <alignment horizontal="center" vertical="center"/>
    </xf>
    <xf numFmtId="2" fontId="19" fillId="7" borderId="11" xfId="0" applyNumberFormat="1" applyFont="1" applyFill="1" applyBorder="1" applyAlignment="1">
      <alignment horizontal="center" vertical="center"/>
    </xf>
    <xf numFmtId="169" fontId="19" fillId="5" borderId="11" xfId="0" applyNumberFormat="1" applyFont="1" applyFill="1" applyBorder="1" applyAlignment="1">
      <alignment horizontal="center" vertical="center"/>
    </xf>
    <xf numFmtId="169" fontId="19" fillId="7" borderId="13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70" fontId="19" fillId="5" borderId="11" xfId="0" applyNumberFormat="1" applyFont="1" applyFill="1" applyBorder="1" applyAlignment="1">
      <alignment horizontal="center" vertical="center"/>
    </xf>
    <xf numFmtId="166" fontId="19" fillId="5" borderId="11" xfId="0" applyNumberFormat="1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167" fontId="19" fillId="5" borderId="1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170" fontId="19" fillId="7" borderId="13" xfId="0" applyNumberFormat="1" applyFont="1" applyFill="1" applyBorder="1" applyAlignment="1">
      <alignment horizontal="center" vertical="center"/>
    </xf>
    <xf numFmtId="166" fontId="19" fillId="7" borderId="13" xfId="0" applyNumberFormat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167" fontId="19" fillId="7" borderId="13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170" fontId="19" fillId="7" borderId="11" xfId="0" applyNumberFormat="1" applyFont="1" applyFill="1" applyBorder="1" applyAlignment="1">
      <alignment horizontal="center" vertical="center"/>
    </xf>
    <xf numFmtId="166" fontId="19" fillId="7" borderId="11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167" fontId="19" fillId="7" borderId="11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0" fontId="19" fillId="5" borderId="10" xfId="0" applyNumberFormat="1" applyFont="1" applyFill="1" applyBorder="1" applyAlignment="1">
      <alignment horizontal="center" vertical="center"/>
    </xf>
    <xf numFmtId="166" fontId="19" fillId="5" borderId="10" xfId="0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167" fontId="19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171" fontId="31" fillId="5" borderId="13" xfId="0" applyNumberFormat="1" applyFont="1" applyFill="1" applyBorder="1" applyAlignment="1">
      <alignment horizontal="center" vertical="center"/>
    </xf>
    <xf numFmtId="0" fontId="31" fillId="14" borderId="13" xfId="0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171" fontId="31" fillId="7" borderId="11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171" fontId="31" fillId="5" borderId="10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0" fontId="19" fillId="5" borderId="2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10" fontId="19" fillId="7" borderId="2" xfId="0" applyNumberFormat="1" applyFont="1" applyFill="1" applyBorder="1" applyAlignment="1">
      <alignment horizontal="center" vertical="center"/>
    </xf>
    <xf numFmtId="10" fontId="2" fillId="7" borderId="2" xfId="0" applyNumberFormat="1" applyFont="1" applyFill="1" applyBorder="1" applyAlignment="1">
      <alignment horizontal="center" vertical="center"/>
    </xf>
    <xf numFmtId="10" fontId="32" fillId="7" borderId="2" xfId="0" applyNumberFormat="1" applyFont="1" applyFill="1" applyBorder="1" applyAlignment="1">
      <alignment horizontal="center" vertical="center"/>
    </xf>
    <xf numFmtId="10" fontId="30" fillId="5" borderId="2" xfId="0" applyNumberFormat="1" applyFont="1" applyFill="1" applyBorder="1" applyAlignment="1">
      <alignment horizontal="center" vertical="center"/>
    </xf>
    <xf numFmtId="10" fontId="30" fillId="7" borderId="2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0" fontId="19" fillId="7" borderId="0" xfId="0" applyNumberFormat="1" applyFont="1" applyFill="1" applyAlignment="1">
      <alignment horizontal="center" vertical="center"/>
    </xf>
    <xf numFmtId="10" fontId="2" fillId="7" borderId="0" xfId="0" applyNumberFormat="1" applyFont="1" applyFill="1" applyAlignment="1">
      <alignment horizontal="center" vertical="center"/>
    </xf>
    <xf numFmtId="10" fontId="32" fillId="7" borderId="0" xfId="0" applyNumberFormat="1" applyFont="1" applyFill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0" fontId="19" fillId="5" borderId="10" xfId="0" applyNumberFormat="1" applyFont="1" applyFill="1" applyBorder="1" applyAlignment="1">
      <alignment horizontal="center" vertical="center"/>
    </xf>
    <xf numFmtId="10" fontId="2" fillId="5" borderId="10" xfId="0" applyNumberFormat="1" applyFont="1" applyFill="1" applyBorder="1" applyAlignment="1">
      <alignment horizontal="center" vertical="center"/>
    </xf>
    <xf numFmtId="10" fontId="32" fillId="5" borderId="1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170" fontId="18" fillId="0" borderId="11" xfId="0" applyNumberFormat="1" applyFont="1" applyBorder="1" applyAlignment="1">
      <alignment horizontal="center" vertical="center"/>
    </xf>
    <xf numFmtId="2" fontId="35" fillId="11" borderId="11" xfId="0" applyNumberFormat="1" applyFont="1" applyFill="1" applyBorder="1" applyAlignment="1">
      <alignment horizontal="center" vertical="center"/>
    </xf>
    <xf numFmtId="2" fontId="36" fillId="12" borderId="11" xfId="0" applyNumberFormat="1" applyFont="1" applyFill="1" applyBorder="1" applyAlignment="1">
      <alignment horizontal="center" vertical="center"/>
    </xf>
    <xf numFmtId="2" fontId="37" fillId="13" borderId="11" xfId="0" applyNumberFormat="1" applyFont="1" applyFill="1" applyBorder="1" applyAlignment="1">
      <alignment horizontal="center" vertical="center"/>
    </xf>
    <xf numFmtId="2" fontId="37" fillId="13" borderId="13" xfId="0" applyNumberFormat="1" applyFont="1" applyFill="1" applyBorder="1" applyAlignment="1">
      <alignment horizontal="center" vertical="center"/>
    </xf>
    <xf numFmtId="2" fontId="36" fillId="12" borderId="13" xfId="0" applyNumberFormat="1" applyFont="1" applyFill="1" applyBorder="1" applyAlignment="1">
      <alignment horizontal="center" vertical="center"/>
    </xf>
    <xf numFmtId="2" fontId="35" fillId="11" borderId="1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42" fillId="5" borderId="10" xfId="0" applyFont="1" applyFill="1" applyBorder="1" applyAlignment="1">
      <alignment vertical="center"/>
    </xf>
    <xf numFmtId="0" fontId="42" fillId="7" borderId="11" xfId="0" applyFont="1" applyFill="1" applyBorder="1" applyAlignment="1">
      <alignment vertical="center"/>
    </xf>
    <xf numFmtId="0" fontId="42" fillId="5" borderId="11" xfId="0" applyFont="1" applyFill="1" applyBorder="1" applyAlignment="1">
      <alignment vertical="center"/>
    </xf>
    <xf numFmtId="0" fontId="42" fillId="5" borderId="13" xfId="0" applyFont="1" applyFill="1" applyBorder="1" applyAlignment="1">
      <alignment vertical="center"/>
    </xf>
    <xf numFmtId="0" fontId="43" fillId="14" borderId="10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165" fontId="44" fillId="5" borderId="10" xfId="0" applyNumberFormat="1" applyFont="1" applyFill="1" applyBorder="1" applyAlignment="1">
      <alignment vertical="center"/>
    </xf>
    <xf numFmtId="166" fontId="44" fillId="5" borderId="10" xfId="0" applyNumberFormat="1" applyFont="1" applyFill="1" applyBorder="1" applyAlignment="1">
      <alignment vertical="center"/>
    </xf>
    <xf numFmtId="0" fontId="43" fillId="14" borderId="11" xfId="0" applyFont="1" applyFill="1" applyBorder="1" applyAlignment="1">
      <alignment horizontal="center" vertical="center"/>
    </xf>
    <xf numFmtId="0" fontId="44" fillId="7" borderId="11" xfId="0" applyFont="1" applyFill="1" applyBorder="1" applyAlignment="1">
      <alignment horizontal="center" vertical="center"/>
    </xf>
    <xf numFmtId="165" fontId="44" fillId="7" borderId="11" xfId="0" applyNumberFormat="1" applyFont="1" applyFill="1" applyBorder="1" applyAlignment="1">
      <alignment vertical="center"/>
    </xf>
    <xf numFmtId="166" fontId="44" fillId="7" borderId="11" xfId="0" applyNumberFormat="1" applyFont="1" applyFill="1" applyBorder="1" applyAlignment="1">
      <alignment vertical="center"/>
    </xf>
    <xf numFmtId="0" fontId="44" fillId="5" borderId="11" xfId="0" applyFont="1" applyFill="1" applyBorder="1" applyAlignment="1">
      <alignment horizontal="center" vertical="center"/>
    </xf>
    <xf numFmtId="165" fontId="44" fillId="5" borderId="11" xfId="0" applyNumberFormat="1" applyFont="1" applyFill="1" applyBorder="1" applyAlignment="1">
      <alignment vertical="center"/>
    </xf>
    <xf numFmtId="166" fontId="44" fillId="5" borderId="11" xfId="0" applyNumberFormat="1" applyFont="1" applyFill="1" applyBorder="1" applyAlignment="1">
      <alignment vertical="center"/>
    </xf>
    <xf numFmtId="0" fontId="45" fillId="13" borderId="11" xfId="0" applyFont="1" applyFill="1" applyBorder="1" applyAlignment="1">
      <alignment horizontal="center" vertical="center"/>
    </xf>
    <xf numFmtId="0" fontId="45" fillId="13" borderId="13" xfId="0" applyFont="1" applyFill="1" applyBorder="1" applyAlignment="1">
      <alignment horizontal="center" vertical="center"/>
    </xf>
    <xf numFmtId="0" fontId="44" fillId="5" borderId="13" xfId="0" applyFont="1" applyFill="1" applyBorder="1" applyAlignment="1">
      <alignment horizontal="center" vertical="center"/>
    </xf>
    <xf numFmtId="165" fontId="44" fillId="5" borderId="13" xfId="0" applyNumberFormat="1" applyFont="1" applyFill="1" applyBorder="1" applyAlignment="1">
      <alignment vertical="center"/>
    </xf>
    <xf numFmtId="166" fontId="44" fillId="5" borderId="13" xfId="0" applyNumberFormat="1" applyFont="1" applyFill="1" applyBorder="1" applyAlignment="1">
      <alignment vertical="center"/>
    </xf>
    <xf numFmtId="0" fontId="46" fillId="0" borderId="0" xfId="0" applyFont="1" applyAlignment="1">
      <alignment horizontal="left" vertical="center"/>
    </xf>
    <xf numFmtId="166" fontId="47" fillId="0" borderId="0" xfId="0" applyNumberFormat="1" applyFont="1" applyAlignment="1">
      <alignment horizontal="right" vertical="center"/>
    </xf>
    <xf numFmtId="167" fontId="47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horizontal="right" vertical="center"/>
    </xf>
    <xf numFmtId="2" fontId="47" fillId="0" borderId="0" xfId="0" applyNumberFormat="1" applyFont="1" applyAlignment="1">
      <alignment horizontal="righ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4" fontId="44" fillId="13" borderId="10" xfId="0" applyNumberFormat="1" applyFont="1" applyFill="1" applyBorder="1" applyAlignment="1">
      <alignment vertical="center"/>
    </xf>
    <xf numFmtId="166" fontId="37" fillId="5" borderId="10" xfId="0" applyNumberFormat="1" applyFont="1" applyFill="1" applyBorder="1" applyAlignment="1">
      <alignment horizontal="right" vertical="center"/>
    </xf>
    <xf numFmtId="166" fontId="51" fillId="5" borderId="10" xfId="0" applyNumberFormat="1" applyFont="1" applyFill="1" applyBorder="1" applyAlignment="1">
      <alignment horizontal="right" vertical="center"/>
    </xf>
    <xf numFmtId="166" fontId="45" fillId="5" borderId="10" xfId="0" applyNumberFormat="1" applyFont="1" applyFill="1" applyBorder="1" applyAlignment="1">
      <alignment horizontal="right" vertical="center"/>
    </xf>
    <xf numFmtId="164" fontId="44" fillId="13" borderId="11" xfId="0" applyNumberFormat="1" applyFont="1" applyFill="1" applyBorder="1" applyAlignment="1">
      <alignment vertical="center"/>
    </xf>
    <xf numFmtId="166" fontId="37" fillId="7" borderId="11" xfId="0" applyNumberFormat="1" applyFont="1" applyFill="1" applyBorder="1" applyAlignment="1">
      <alignment horizontal="right" vertical="center"/>
    </xf>
    <xf numFmtId="166" fontId="51" fillId="7" borderId="11" xfId="0" applyNumberFormat="1" applyFont="1" applyFill="1" applyBorder="1" applyAlignment="1">
      <alignment horizontal="right" vertical="center"/>
    </xf>
    <xf numFmtId="166" fontId="45" fillId="7" borderId="11" xfId="0" applyNumberFormat="1" applyFont="1" applyFill="1" applyBorder="1" applyAlignment="1">
      <alignment horizontal="right" vertical="center"/>
    </xf>
    <xf numFmtId="166" fontId="37" fillId="5" borderId="11" xfId="0" applyNumberFormat="1" applyFont="1" applyFill="1" applyBorder="1" applyAlignment="1">
      <alignment horizontal="right" vertical="center"/>
    </xf>
    <xf numFmtId="166" fontId="51" fillId="5" borderId="11" xfId="0" applyNumberFormat="1" applyFont="1" applyFill="1" applyBorder="1" applyAlignment="1">
      <alignment horizontal="right" vertical="center"/>
    </xf>
    <xf numFmtId="166" fontId="43" fillId="5" borderId="11" xfId="0" applyNumberFormat="1" applyFont="1" applyFill="1" applyBorder="1" applyAlignment="1">
      <alignment horizontal="right" vertical="center"/>
    </xf>
    <xf numFmtId="164" fontId="44" fillId="13" borderId="13" xfId="0" applyNumberFormat="1" applyFont="1" applyFill="1" applyBorder="1" applyAlignment="1">
      <alignment vertical="center"/>
    </xf>
    <xf numFmtId="166" fontId="37" fillId="5" borderId="13" xfId="0" applyNumberFormat="1" applyFont="1" applyFill="1" applyBorder="1" applyAlignment="1">
      <alignment horizontal="right" vertical="center"/>
    </xf>
    <xf numFmtId="166" fontId="51" fillId="5" borderId="13" xfId="0" applyNumberFormat="1" applyFont="1" applyFill="1" applyBorder="1" applyAlignment="1">
      <alignment horizontal="right" vertical="center"/>
    </xf>
    <xf numFmtId="166" fontId="45" fillId="5" borderId="13" xfId="0" applyNumberFormat="1" applyFont="1" applyFill="1" applyBorder="1" applyAlignment="1">
      <alignment horizontal="right" vertical="center"/>
    </xf>
    <xf numFmtId="164" fontId="44" fillId="14" borderId="10" xfId="0" applyNumberFormat="1" applyFont="1" applyFill="1" applyBorder="1" applyAlignment="1">
      <alignment vertical="center"/>
    </xf>
    <xf numFmtId="166" fontId="43" fillId="5" borderId="10" xfId="0" applyNumberFormat="1" applyFont="1" applyFill="1" applyBorder="1" applyAlignment="1">
      <alignment horizontal="right" vertical="center"/>
    </xf>
    <xf numFmtId="164" fontId="44" fillId="14" borderId="0" xfId="0" applyNumberFormat="1" applyFont="1" applyFill="1" applyAlignment="1">
      <alignment vertical="center"/>
    </xf>
    <xf numFmtId="166" fontId="51" fillId="7" borderId="0" xfId="0" applyNumberFormat="1" applyFont="1" applyFill="1" applyAlignment="1">
      <alignment horizontal="right" vertical="center"/>
    </xf>
    <xf numFmtId="166" fontId="37" fillId="7" borderId="0" xfId="0" applyNumberFormat="1" applyFont="1" applyFill="1" applyAlignment="1">
      <alignment horizontal="right" vertical="center"/>
    </xf>
    <xf numFmtId="166" fontId="45" fillId="7" borderId="0" xfId="0" applyNumberFormat="1" applyFont="1" applyFill="1" applyAlignment="1">
      <alignment horizontal="right" vertical="center"/>
    </xf>
    <xf numFmtId="164" fontId="44" fillId="14" borderId="11" xfId="0" applyNumberFormat="1" applyFont="1" applyFill="1" applyBorder="1" applyAlignment="1">
      <alignment vertical="center"/>
    </xf>
    <xf numFmtId="166" fontId="43" fillId="7" borderId="11" xfId="0" applyNumberFormat="1" applyFont="1" applyFill="1" applyBorder="1" applyAlignment="1">
      <alignment horizontal="right" vertical="center"/>
    </xf>
    <xf numFmtId="164" fontId="44" fillId="14" borderId="13" xfId="0" applyNumberFormat="1" applyFont="1" applyFill="1" applyBorder="1" applyAlignment="1">
      <alignment vertical="center"/>
    </xf>
    <xf numFmtId="166" fontId="43" fillId="5" borderId="13" xfId="0" applyNumberFormat="1" applyFont="1" applyFill="1" applyBorder="1" applyAlignment="1">
      <alignment horizontal="right" vertical="center"/>
    </xf>
    <xf numFmtId="164" fontId="46" fillId="5" borderId="5" xfId="0" applyNumberFormat="1" applyFont="1" applyFill="1" applyBorder="1" applyAlignment="1">
      <alignment horizontal="right" vertical="center"/>
    </xf>
    <xf numFmtId="166" fontId="52" fillId="5" borderId="10" xfId="0" applyNumberFormat="1" applyFont="1" applyFill="1" applyBorder="1" applyAlignment="1">
      <alignment horizontal="right" vertical="center"/>
    </xf>
    <xf numFmtId="166" fontId="53" fillId="5" borderId="10" xfId="0" applyNumberFormat="1" applyFont="1" applyFill="1" applyBorder="1" applyAlignment="1">
      <alignment horizontal="right" vertical="center"/>
    </xf>
    <xf numFmtId="164" fontId="46" fillId="7" borderId="0" xfId="0" applyNumberFormat="1" applyFont="1" applyFill="1" applyAlignment="1">
      <alignment horizontal="right" vertical="center"/>
    </xf>
    <xf numFmtId="166" fontId="52" fillId="7" borderId="2" xfId="0" applyNumberFormat="1" applyFont="1" applyFill="1" applyBorder="1" applyAlignment="1">
      <alignment horizontal="right" vertical="center"/>
    </xf>
    <xf numFmtId="166" fontId="53" fillId="7" borderId="2" xfId="0" applyNumberFormat="1" applyFont="1" applyFill="1" applyBorder="1" applyAlignment="1">
      <alignment horizontal="right" vertical="center"/>
    </xf>
    <xf numFmtId="164" fontId="46" fillId="5" borderId="0" xfId="0" applyNumberFormat="1" applyFont="1" applyFill="1" applyAlignment="1">
      <alignment horizontal="right" vertical="center"/>
    </xf>
    <xf numFmtId="166" fontId="52" fillId="5" borderId="2" xfId="0" applyNumberFormat="1" applyFont="1" applyFill="1" applyBorder="1" applyAlignment="1">
      <alignment horizontal="right" vertical="center"/>
    </xf>
    <xf numFmtId="166" fontId="53" fillId="5" borderId="2" xfId="0" applyNumberFormat="1" applyFont="1" applyFill="1" applyBorder="1" applyAlignment="1">
      <alignment horizontal="right" vertical="center"/>
    </xf>
    <xf numFmtId="166" fontId="52" fillId="7" borderId="0" xfId="0" applyNumberFormat="1" applyFont="1" applyFill="1" applyAlignment="1">
      <alignment horizontal="right" vertical="center"/>
    </xf>
    <xf numFmtId="166" fontId="53" fillId="7" borderId="0" xfId="0" applyNumberFormat="1" applyFont="1" applyFill="1" applyAlignment="1">
      <alignment horizontal="right" vertical="center"/>
    </xf>
    <xf numFmtId="0" fontId="54" fillId="0" borderId="1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5" fillId="0" borderId="10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0" borderId="11" xfId="0" applyFont="1" applyBorder="1" applyAlignment="1">
      <alignment vertical="center" wrapText="1"/>
    </xf>
    <xf numFmtId="0" fontId="55" fillId="0" borderId="13" xfId="0" applyFont="1" applyBorder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2" fontId="51" fillId="14" borderId="11" xfId="0" applyNumberFormat="1" applyFont="1" applyFill="1" applyBorder="1" applyAlignment="1">
      <alignment horizontal="center" vertical="center"/>
    </xf>
    <xf numFmtId="2" fontId="51" fillId="14" borderId="13" xfId="0" applyNumberFormat="1" applyFont="1" applyFill="1" applyBorder="1" applyAlignment="1">
      <alignment horizontal="center" vertical="center"/>
    </xf>
    <xf numFmtId="2" fontId="51" fillId="14" borderId="10" xfId="0" applyNumberFormat="1" applyFont="1" applyFill="1" applyBorder="1" applyAlignment="1">
      <alignment horizontal="center" vertical="center"/>
    </xf>
    <xf numFmtId="2" fontId="51" fillId="14" borderId="0" xfId="0" applyNumberFormat="1" applyFont="1" applyFill="1" applyAlignment="1">
      <alignment horizontal="center" vertical="center"/>
    </xf>
    <xf numFmtId="0" fontId="50" fillId="14" borderId="10" xfId="0" applyFont="1" applyFill="1" applyBorder="1" applyAlignment="1">
      <alignment horizontal="center" vertical="center"/>
    </xf>
    <xf numFmtId="0" fontId="50" fillId="14" borderId="0" xfId="0" applyFont="1" applyFill="1" applyAlignment="1">
      <alignment horizontal="center" vertical="center"/>
    </xf>
    <xf numFmtId="0" fontId="50" fillId="14" borderId="11" xfId="0" applyFont="1" applyFill="1" applyBorder="1" applyAlignment="1">
      <alignment horizontal="center" vertical="center"/>
    </xf>
    <xf numFmtId="0" fontId="49" fillId="13" borderId="11" xfId="0" applyFont="1" applyFill="1" applyBorder="1" applyAlignment="1">
      <alignment horizontal="center" vertical="center"/>
    </xf>
    <xf numFmtId="0" fontId="49" fillId="13" borderId="13" xfId="0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left" vertical="center"/>
    </xf>
    <xf numFmtId="164" fontId="2" fillId="7" borderId="0" xfId="0" applyNumberFormat="1" applyFont="1" applyFill="1" applyAlignment="1">
      <alignment horizontal="left" vertical="center"/>
    </xf>
    <xf numFmtId="164" fontId="2" fillId="5" borderId="0" xfId="0" applyNumberFormat="1" applyFont="1" applyFill="1" applyAlignment="1">
      <alignment horizontal="left" vertical="center"/>
    </xf>
    <xf numFmtId="2" fontId="35" fillId="11" borderId="0" xfId="0" applyNumberFormat="1" applyFont="1" applyFill="1" applyAlignment="1">
      <alignment horizontal="center" vertical="center"/>
    </xf>
    <xf numFmtId="2" fontId="36" fillId="12" borderId="0" xfId="0" applyNumberFormat="1" applyFont="1" applyFill="1" applyAlignment="1">
      <alignment horizontal="center" vertical="center"/>
    </xf>
    <xf numFmtId="2" fontId="37" fillId="13" borderId="0" xfId="0" applyNumberFormat="1" applyFont="1" applyFill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25" xfId="0" applyFont="1" applyBorder="1" applyAlignment="1">
      <alignment vertical="center"/>
    </xf>
    <xf numFmtId="0" fontId="39" fillId="0" borderId="26" xfId="0" applyFont="1" applyBorder="1" applyAlignment="1">
      <alignment vertical="center"/>
    </xf>
    <xf numFmtId="0" fontId="0" fillId="7" borderId="0" xfId="0" applyFill="1"/>
    <xf numFmtId="0" fontId="57" fillId="5" borderId="4" xfId="0" applyFont="1" applyFill="1" applyBorder="1"/>
    <xf numFmtId="172" fontId="40" fillId="5" borderId="4" xfId="0" applyNumberFormat="1" applyFont="1" applyFill="1" applyBorder="1" applyAlignment="1">
      <alignment horizontal="right"/>
    </xf>
    <xf numFmtId="0" fontId="57" fillId="0" borderId="0" xfId="0" applyFont="1"/>
    <xf numFmtId="167" fontId="40" fillId="0" borderId="0" xfId="0" applyNumberFormat="1" applyFont="1" applyAlignment="1">
      <alignment horizontal="right"/>
    </xf>
    <xf numFmtId="0" fontId="44" fillId="5" borderId="0" xfId="0" applyFont="1" applyFill="1"/>
    <xf numFmtId="167" fontId="44" fillId="5" borderId="0" xfId="0" applyNumberFormat="1" applyFont="1" applyFill="1" applyAlignment="1">
      <alignment horizontal="right"/>
    </xf>
    <xf numFmtId="0" fontId="44" fillId="0" borderId="0" xfId="0" applyFont="1"/>
    <xf numFmtId="167" fontId="44" fillId="0" borderId="0" xfId="0" applyNumberFormat="1" applyFont="1" applyAlignment="1">
      <alignment horizontal="right"/>
    </xf>
    <xf numFmtId="0" fontId="40" fillId="0" borderId="7" xfId="0" applyFont="1" applyBorder="1"/>
    <xf numFmtId="167" fontId="40" fillId="0" borderId="7" xfId="0" applyNumberFormat="1" applyFont="1" applyBorder="1" applyAlignment="1">
      <alignment horizontal="right"/>
    </xf>
    <xf numFmtId="167" fontId="37" fillId="5" borderId="0" xfId="0" applyNumberFormat="1" applyFont="1" applyFill="1" applyAlignment="1">
      <alignment horizontal="right"/>
    </xf>
    <xf numFmtId="167" fontId="37" fillId="0" borderId="0" xfId="0" applyNumberFormat="1" applyFont="1" applyAlignment="1">
      <alignment horizontal="right"/>
    </xf>
    <xf numFmtId="0" fontId="58" fillId="0" borderId="12" xfId="0" applyFont="1" applyBorder="1"/>
    <xf numFmtId="167" fontId="58" fillId="0" borderId="12" xfId="0" applyNumberFormat="1" applyFont="1" applyBorder="1" applyAlignment="1">
      <alignment horizontal="right"/>
    </xf>
    <xf numFmtId="0" fontId="44" fillId="10" borderId="27" xfId="0" applyFont="1" applyFill="1" applyBorder="1"/>
    <xf numFmtId="167" fontId="59" fillId="10" borderId="0" xfId="0" applyNumberFormat="1" applyFont="1" applyFill="1" applyAlignment="1">
      <alignment horizontal="right"/>
    </xf>
    <xf numFmtId="170" fontId="44" fillId="0" borderId="0" xfId="0" applyNumberFormat="1" applyFont="1" applyAlignment="1">
      <alignment horizontal="right"/>
    </xf>
    <xf numFmtId="0" fontId="35" fillId="5" borderId="0" xfId="0" applyFont="1" applyFill="1"/>
    <xf numFmtId="3" fontId="40" fillId="5" borderId="0" xfId="0" applyNumberFormat="1" applyFont="1" applyFill="1" applyAlignment="1">
      <alignment horizontal="right"/>
    </xf>
    <xf numFmtId="0" fontId="35" fillId="0" borderId="0" xfId="0" applyFont="1"/>
    <xf numFmtId="3" fontId="40" fillId="0" borderId="0" xfId="0" applyNumberFormat="1" applyFont="1" applyAlignment="1">
      <alignment horizontal="right"/>
    </xf>
    <xf numFmtId="0" fontId="35" fillId="5" borderId="3" xfId="0" applyFont="1" applyFill="1" applyBorder="1"/>
    <xf numFmtId="3" fontId="40" fillId="5" borderId="3" xfId="0" applyNumberFormat="1" applyFont="1" applyFill="1" applyBorder="1" applyAlignment="1">
      <alignment horizontal="right"/>
    </xf>
    <xf numFmtId="0" fontId="40" fillId="0" borderId="3" xfId="0" applyFont="1" applyBorder="1"/>
    <xf numFmtId="0" fontId="58" fillId="0" borderId="3" xfId="0" applyFont="1" applyBorder="1"/>
    <xf numFmtId="0" fontId="60" fillId="2" borderId="0" xfId="0" applyFont="1" applyFill="1"/>
    <xf numFmtId="0" fontId="0" fillId="2" borderId="0" xfId="0" applyFill="1"/>
    <xf numFmtId="0" fontId="15" fillId="0" borderId="0" xfId="0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0" fontId="3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6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9" fillId="0" borderId="24" xfId="0" applyFont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41" fillId="2" borderId="0" xfId="0" applyFont="1" applyFill="1" applyAlignment="1">
      <alignment horizontal="left" vertical="center"/>
    </xf>
    <xf numFmtId="0" fontId="4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0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B2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19956BB-502E-4B43-9E2B-B7FAAD473818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C1F3-7395-4D69-9E23-2B2EF68505CF}">
  <dimension ref="A1:H68"/>
  <sheetViews>
    <sheetView showGridLines="0" tabSelected="1" zoomScale="151" workbookViewId="0">
      <selection activeCell="A26" sqref="A26"/>
    </sheetView>
  </sheetViews>
  <sheetFormatPr defaultRowHeight="14.4" x14ac:dyDescent="0.3"/>
  <cols>
    <col min="1" max="1" width="33" customWidth="1"/>
    <col min="2" max="2" width="13.33203125" customWidth="1"/>
    <col min="3" max="3" width="10.21875" customWidth="1"/>
    <col min="4" max="4" width="12.5546875" customWidth="1"/>
    <col min="5" max="5" width="15.21875" customWidth="1"/>
    <col min="6" max="6" width="9.6640625" customWidth="1"/>
    <col min="7" max="7" width="12.5546875" customWidth="1"/>
    <col min="8" max="8" width="15.21875" customWidth="1"/>
  </cols>
  <sheetData>
    <row r="1" spans="1:8" ht="36" customHeight="1" thickBot="1" x14ac:dyDescent="0.35">
      <c r="A1" s="321" t="s">
        <v>198</v>
      </c>
      <c r="B1" s="322"/>
      <c r="C1" s="322"/>
      <c r="D1" s="322"/>
      <c r="E1" s="322"/>
      <c r="F1" s="322"/>
      <c r="G1" s="322"/>
      <c r="H1" s="322"/>
    </row>
    <row r="2" spans="1:8" ht="18" customHeight="1" thickTop="1" x14ac:dyDescent="0.3">
      <c r="A2" s="323" t="s">
        <v>176</v>
      </c>
      <c r="B2" s="324"/>
      <c r="C2" s="324"/>
      <c r="D2" s="324"/>
      <c r="E2" s="324"/>
      <c r="F2" s="324"/>
      <c r="G2" s="324"/>
      <c r="H2" s="324"/>
    </row>
    <row r="3" spans="1:8" ht="4.05" customHeight="1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6" t="s">
        <v>110</v>
      </c>
      <c r="B4" s="4"/>
      <c r="C4" s="5"/>
      <c r="D4" s="4"/>
      <c r="E4" s="5"/>
      <c r="F4" s="5"/>
      <c r="G4" s="5"/>
      <c r="H4" s="5"/>
    </row>
    <row r="5" spans="1:8" ht="25.95" customHeight="1" x14ac:dyDescent="0.3">
      <c r="A5" s="319" t="s">
        <v>111</v>
      </c>
      <c r="B5" s="8">
        <v>100000</v>
      </c>
      <c r="C5" s="319" t="s">
        <v>112</v>
      </c>
      <c r="D5" s="9">
        <v>0.3</v>
      </c>
      <c r="E5" s="7"/>
      <c r="F5" s="7"/>
      <c r="G5" s="7"/>
      <c r="H5" s="7"/>
    </row>
    <row r="6" spans="1:8" ht="38.4" customHeight="1" x14ac:dyDescent="0.3">
      <c r="A6" s="319" t="s">
        <v>113</v>
      </c>
      <c r="B6" s="10">
        <v>0.35</v>
      </c>
      <c r="C6" s="320" t="s">
        <v>114</v>
      </c>
      <c r="D6" s="11">
        <v>0.57599999999999996</v>
      </c>
      <c r="E6" s="7"/>
      <c r="F6" s="7"/>
      <c r="G6" s="7"/>
      <c r="H6" s="7"/>
    </row>
    <row r="7" spans="1:8" ht="6" customHeight="1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2" t="s">
        <v>115</v>
      </c>
      <c r="B8" s="1"/>
      <c r="C8" s="1"/>
      <c r="D8" s="1"/>
      <c r="E8" s="1"/>
      <c r="F8" s="1"/>
      <c r="G8" s="1"/>
      <c r="H8" s="1"/>
    </row>
    <row r="9" spans="1:8" x14ac:dyDescent="0.3">
      <c r="A9" s="14" t="s">
        <v>116</v>
      </c>
      <c r="B9" s="13" t="s">
        <v>37</v>
      </c>
      <c r="C9" s="13" t="s">
        <v>39</v>
      </c>
      <c r="D9" s="13" t="s">
        <v>117</v>
      </c>
      <c r="E9" s="13" t="s">
        <v>41</v>
      </c>
      <c r="F9" s="13" t="s">
        <v>118</v>
      </c>
      <c r="G9" s="13" t="s">
        <v>119</v>
      </c>
      <c r="H9" s="13" t="s">
        <v>120</v>
      </c>
    </row>
    <row r="10" spans="1:8" x14ac:dyDescent="0.3">
      <c r="A10" s="15" t="s">
        <v>121</v>
      </c>
      <c r="B10" s="16" t="s">
        <v>4</v>
      </c>
      <c r="C10" s="17">
        <v>36</v>
      </c>
      <c r="D10" s="18">
        <v>316</v>
      </c>
      <c r="E10" s="20">
        <f>C10*D10</f>
        <v>11376</v>
      </c>
      <c r="F10" s="21">
        <f>E10/B5</f>
        <v>0.11376</v>
      </c>
      <c r="G10" s="19">
        <v>1.57</v>
      </c>
      <c r="H10" s="20">
        <f>E10*G10</f>
        <v>17860.32</v>
      </c>
    </row>
    <row r="11" spans="1:8" x14ac:dyDescent="0.3">
      <c r="A11" s="22" t="s">
        <v>122</v>
      </c>
      <c r="B11" s="16" t="s">
        <v>5</v>
      </c>
      <c r="C11" s="17">
        <v>16</v>
      </c>
      <c r="D11" s="18">
        <v>442</v>
      </c>
      <c r="E11" s="23">
        <f>C11*D11</f>
        <v>7072</v>
      </c>
      <c r="F11" s="24">
        <f>E11/B5</f>
        <v>7.0720000000000005E-2</v>
      </c>
      <c r="G11" s="19">
        <v>1.92</v>
      </c>
      <c r="H11" s="23">
        <f>E11*G11</f>
        <v>13578.24</v>
      </c>
    </row>
    <row r="12" spans="1:8" x14ac:dyDescent="0.3">
      <c r="A12" s="25" t="s">
        <v>123</v>
      </c>
      <c r="B12" s="26" t="s">
        <v>6</v>
      </c>
      <c r="C12" s="27">
        <v>11</v>
      </c>
      <c r="D12" s="28">
        <v>456</v>
      </c>
      <c r="E12" s="29">
        <f>C12*D12</f>
        <v>5016</v>
      </c>
      <c r="F12" s="30">
        <f>E12/B5</f>
        <v>5.0160000000000003E-2</v>
      </c>
      <c r="G12" s="31">
        <v>0.72</v>
      </c>
      <c r="H12" s="29">
        <f>E12*G12</f>
        <v>3611.52</v>
      </c>
    </row>
    <row r="13" spans="1:8" x14ac:dyDescent="0.3">
      <c r="A13" s="33" t="s">
        <v>124</v>
      </c>
      <c r="B13" s="32"/>
      <c r="C13" s="32"/>
      <c r="D13" s="32"/>
      <c r="E13" s="34">
        <f>SUM(E10:E12)</f>
        <v>23464</v>
      </c>
      <c r="F13" s="35">
        <f>E13/B5</f>
        <v>0.23463999999999999</v>
      </c>
      <c r="G13" s="36">
        <f>IF(E13=0,0,H13/E13)</f>
        <v>1.4937811114899417</v>
      </c>
      <c r="H13" s="34">
        <f>SUM(H10:H12)</f>
        <v>35050.079999999994</v>
      </c>
    </row>
    <row r="14" spans="1:8" ht="6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38" t="s">
        <v>125</v>
      </c>
      <c r="B15" s="4"/>
      <c r="C15" s="4"/>
      <c r="D15" s="4"/>
      <c r="E15" s="39" t="s">
        <v>162</v>
      </c>
      <c r="F15" s="4"/>
      <c r="G15" s="4"/>
      <c r="H15" s="4"/>
    </row>
    <row r="16" spans="1:8" x14ac:dyDescent="0.3">
      <c r="A16" s="48" t="s">
        <v>126</v>
      </c>
      <c r="B16" s="49">
        <f>H13</f>
        <v>35050.079999999994</v>
      </c>
      <c r="C16" s="50"/>
      <c r="D16" s="50"/>
      <c r="E16" s="50"/>
      <c r="F16" s="50"/>
      <c r="G16" s="50"/>
      <c r="H16" s="50"/>
    </row>
    <row r="17" spans="1:8" x14ac:dyDescent="0.3">
      <c r="A17" s="44" t="s">
        <v>127</v>
      </c>
      <c r="B17" s="45">
        <f>H13*B6</f>
        <v>12267.527999999997</v>
      </c>
      <c r="C17" s="47"/>
      <c r="D17" s="47"/>
      <c r="E17" s="47"/>
      <c r="F17" s="47"/>
      <c r="G17" s="47"/>
      <c r="H17" s="47"/>
    </row>
    <row r="18" spans="1:8" x14ac:dyDescent="0.3">
      <c r="A18" s="40" t="s">
        <v>128</v>
      </c>
      <c r="B18" s="41">
        <f>H13-B17</f>
        <v>22782.551999999996</v>
      </c>
      <c r="C18" s="43"/>
      <c r="D18" s="43"/>
      <c r="E18" s="43"/>
      <c r="F18" s="43"/>
      <c r="G18" s="43"/>
      <c r="H18" s="43"/>
    </row>
    <row r="19" spans="1:8" x14ac:dyDescent="0.3">
      <c r="A19" s="51" t="s">
        <v>129</v>
      </c>
      <c r="B19" s="52">
        <f>IF(D21*G21=0,0,ROUND(B17/(D21*G21),0))</f>
        <v>18</v>
      </c>
      <c r="C19" s="1"/>
      <c r="D19" s="1"/>
      <c r="E19" s="1"/>
      <c r="F19" s="1"/>
      <c r="G19" s="1"/>
      <c r="H19" s="1"/>
    </row>
    <row r="20" spans="1:8" x14ac:dyDescent="0.3">
      <c r="A20" s="60" t="s">
        <v>116</v>
      </c>
      <c r="B20" s="61" t="s">
        <v>37</v>
      </c>
      <c r="C20" s="61" t="s">
        <v>39</v>
      </c>
      <c r="D20" s="61" t="s">
        <v>117</v>
      </c>
      <c r="E20" s="61" t="s">
        <v>41</v>
      </c>
      <c r="F20" s="61" t="s">
        <v>118</v>
      </c>
      <c r="G20" s="61" t="s">
        <v>130</v>
      </c>
      <c r="H20" s="61" t="s">
        <v>120</v>
      </c>
    </row>
    <row r="21" spans="1:8" x14ac:dyDescent="0.3">
      <c r="A21" s="53" t="s">
        <v>131</v>
      </c>
      <c r="B21" s="54" t="s">
        <v>7</v>
      </c>
      <c r="C21" s="55">
        <f>B19</f>
        <v>18</v>
      </c>
      <c r="D21" s="56">
        <v>591</v>
      </c>
      <c r="E21" s="57">
        <f>C21*D21</f>
        <v>10638</v>
      </c>
      <c r="F21" s="58">
        <f>E21/B5</f>
        <v>0.10638</v>
      </c>
      <c r="G21" s="59">
        <v>1.1499999999999999</v>
      </c>
      <c r="H21" s="57">
        <f>E21*G21</f>
        <v>12233.699999999999</v>
      </c>
    </row>
    <row r="22" spans="1:8" ht="6" customHeight="1" x14ac:dyDescent="0.3">
      <c r="A22" s="1"/>
      <c r="B22" s="1"/>
      <c r="C22" s="1"/>
      <c r="D22" s="1"/>
      <c r="E22" s="1"/>
      <c r="F22" s="1"/>
      <c r="G22" s="1"/>
      <c r="H22" s="1"/>
    </row>
    <row r="23" spans="1:8" x14ac:dyDescent="0.3">
      <c r="A23" s="37" t="s">
        <v>132</v>
      </c>
      <c r="B23" s="4"/>
      <c r="C23" s="4"/>
      <c r="D23" s="4"/>
      <c r="E23" s="39" t="s">
        <v>163</v>
      </c>
      <c r="F23" s="4"/>
      <c r="G23" s="4"/>
      <c r="H23" s="4"/>
    </row>
    <row r="24" spans="1:8" x14ac:dyDescent="0.3">
      <c r="A24" s="64" t="s">
        <v>133</v>
      </c>
      <c r="B24" s="65">
        <f>E11</f>
        <v>7072</v>
      </c>
      <c r="C24" s="50"/>
      <c r="D24" s="50"/>
      <c r="E24" s="50"/>
      <c r="F24" s="50"/>
      <c r="G24" s="50"/>
      <c r="H24" s="50"/>
    </row>
    <row r="25" spans="1:8" x14ac:dyDescent="0.3">
      <c r="A25" s="66" t="s">
        <v>134</v>
      </c>
      <c r="B25" s="67">
        <f>D6*E11</f>
        <v>4073.4719999999998</v>
      </c>
      <c r="C25" s="63"/>
      <c r="D25" s="63"/>
      <c r="E25" s="63"/>
      <c r="F25" s="63"/>
      <c r="G25" s="63"/>
      <c r="H25" s="63"/>
    </row>
    <row r="26" spans="1:8" x14ac:dyDescent="0.3">
      <c r="A26" s="68" t="s">
        <v>135</v>
      </c>
      <c r="B26" s="69">
        <f>IF(D28=0,0,ROUND(B25/D28,0))</f>
        <v>222</v>
      </c>
      <c r="C26" s="1"/>
      <c r="D26" s="1"/>
      <c r="E26" s="1"/>
      <c r="F26" s="1"/>
      <c r="G26" s="1"/>
      <c r="H26" s="1"/>
    </row>
    <row r="27" spans="1:8" x14ac:dyDescent="0.3">
      <c r="A27" s="60" t="s">
        <v>116</v>
      </c>
      <c r="B27" s="70" t="s">
        <v>37</v>
      </c>
      <c r="C27" s="61" t="s">
        <v>39</v>
      </c>
      <c r="D27" s="71" t="s">
        <v>117</v>
      </c>
      <c r="E27" s="61" t="s">
        <v>41</v>
      </c>
      <c r="F27" s="61" t="s">
        <v>118</v>
      </c>
      <c r="G27" s="61" t="s">
        <v>130</v>
      </c>
      <c r="H27" s="61" t="s">
        <v>120</v>
      </c>
    </row>
    <row r="28" spans="1:8" x14ac:dyDescent="0.3">
      <c r="A28" s="74" t="s">
        <v>136</v>
      </c>
      <c r="B28" s="75" t="s">
        <v>8</v>
      </c>
      <c r="C28" s="76">
        <f>B26</f>
        <v>222</v>
      </c>
      <c r="D28" s="77">
        <v>18.39</v>
      </c>
      <c r="E28" s="78">
        <f>C28*D28</f>
        <v>4082.58</v>
      </c>
      <c r="F28" s="79">
        <f>E28/B5</f>
        <v>4.0825800000000002E-2</v>
      </c>
      <c r="G28" s="80">
        <v>1.85</v>
      </c>
      <c r="H28" s="78">
        <f>E28*G28</f>
        <v>7552.7730000000001</v>
      </c>
    </row>
    <row r="29" spans="1:8" x14ac:dyDescent="0.3">
      <c r="A29" s="73" t="s">
        <v>137</v>
      </c>
      <c r="B29" s="73"/>
      <c r="C29" s="187" t="s">
        <v>138</v>
      </c>
      <c r="D29" s="189">
        <v>0.35699999999999998</v>
      </c>
      <c r="E29" s="186" t="s">
        <v>139</v>
      </c>
      <c r="F29" s="188">
        <v>0.6</v>
      </c>
      <c r="G29" s="187" t="s">
        <v>140</v>
      </c>
      <c r="H29" s="186" t="s">
        <v>141</v>
      </c>
    </row>
    <row r="30" spans="1:8" ht="6" customHeight="1" x14ac:dyDescent="0.3">
      <c r="A30" s="1"/>
      <c r="B30" s="1"/>
      <c r="C30" s="1"/>
      <c r="D30" s="1"/>
      <c r="E30" s="1"/>
      <c r="F30" s="1"/>
      <c r="G30" s="1"/>
      <c r="H30" s="1"/>
    </row>
    <row r="31" spans="1:8" x14ac:dyDescent="0.3">
      <c r="A31" s="82" t="s">
        <v>142</v>
      </c>
      <c r="B31" s="81"/>
      <c r="C31" s="81"/>
      <c r="D31" s="81"/>
      <c r="E31" s="83">
        <f>E21+E28</f>
        <v>14720.58</v>
      </c>
      <c r="F31" s="84">
        <f>E31/B5</f>
        <v>0.1472058</v>
      </c>
      <c r="G31" s="85">
        <f>IF(E31=0,0,H31/E31)</f>
        <v>1.3441367799366599</v>
      </c>
      <c r="H31" s="83">
        <f>H21+H28</f>
        <v>19786.472999999998</v>
      </c>
    </row>
    <row r="32" spans="1:8" x14ac:dyDescent="0.3">
      <c r="A32" s="72" t="s">
        <v>143</v>
      </c>
      <c r="B32" s="1"/>
      <c r="C32" s="1"/>
      <c r="D32" s="1"/>
      <c r="E32" s="86">
        <f>E21</f>
        <v>10638</v>
      </c>
      <c r="F32" s="87">
        <f>E21/B5</f>
        <v>0.10638</v>
      </c>
      <c r="G32" s="1"/>
      <c r="H32" s="1"/>
    </row>
    <row r="33" spans="1:8" x14ac:dyDescent="0.3">
      <c r="A33" s="72" t="s">
        <v>144</v>
      </c>
      <c r="B33" s="1"/>
      <c r="C33" s="1"/>
      <c r="D33" s="1"/>
      <c r="E33" s="86">
        <f>E28</f>
        <v>4082.58</v>
      </c>
      <c r="F33" s="87">
        <f>E28/B5</f>
        <v>4.0825800000000002E-2</v>
      </c>
      <c r="G33" s="1"/>
      <c r="H33" s="1"/>
    </row>
    <row r="34" spans="1:8" ht="6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325" t="s">
        <v>145</v>
      </c>
      <c r="B35" s="326"/>
      <c r="C35" s="326"/>
      <c r="D35" s="326"/>
      <c r="E35" s="326"/>
      <c r="F35" s="4"/>
      <c r="G35" s="4"/>
      <c r="H35" s="4"/>
    </row>
    <row r="36" spans="1:8" x14ac:dyDescent="0.3">
      <c r="A36" s="96" t="s">
        <v>146</v>
      </c>
      <c r="B36" s="92"/>
      <c r="C36" s="92"/>
      <c r="D36" s="92"/>
      <c r="E36" s="93">
        <f>F13</f>
        <v>0.23463999999999999</v>
      </c>
      <c r="F36" s="92"/>
      <c r="G36" s="92"/>
      <c r="H36" s="92"/>
    </row>
    <row r="37" spans="1:8" x14ac:dyDescent="0.3">
      <c r="A37" s="97" t="s">
        <v>147</v>
      </c>
      <c r="B37" s="46"/>
      <c r="C37" s="46"/>
      <c r="D37" s="46"/>
      <c r="E37" s="89">
        <f>F31</f>
        <v>0.1472058</v>
      </c>
      <c r="F37" s="46"/>
      <c r="G37" s="46"/>
      <c r="H37" s="46"/>
    </row>
    <row r="38" spans="1:8" x14ac:dyDescent="0.3">
      <c r="A38" s="25" t="s">
        <v>148</v>
      </c>
      <c r="B38" s="42"/>
      <c r="C38" s="42"/>
      <c r="D38" s="42"/>
      <c r="E38" s="88">
        <f>F13+F31</f>
        <v>0.38184580000000001</v>
      </c>
      <c r="F38" s="42"/>
      <c r="G38" s="42"/>
      <c r="H38" s="42"/>
    </row>
    <row r="39" spans="1:8" x14ac:dyDescent="0.3">
      <c r="A39" s="90" t="s">
        <v>149</v>
      </c>
      <c r="B39" s="46"/>
      <c r="C39" s="46"/>
      <c r="D39" s="46"/>
      <c r="E39" s="89">
        <f>F13-F31</f>
        <v>8.743419999999999E-2</v>
      </c>
      <c r="F39" s="46"/>
      <c r="G39" s="46"/>
      <c r="H39" s="46"/>
    </row>
    <row r="40" spans="1:8" x14ac:dyDescent="0.3">
      <c r="A40" s="95" t="s">
        <v>150</v>
      </c>
      <c r="B40" s="91"/>
      <c r="C40" s="91"/>
      <c r="D40" s="91"/>
      <c r="E40" s="94">
        <f>(H13-H31)/B5</f>
        <v>0.15263606999999996</v>
      </c>
      <c r="F40" s="91"/>
      <c r="G40" s="91"/>
      <c r="H40" s="91"/>
    </row>
    <row r="41" spans="1:8" x14ac:dyDescent="0.3">
      <c r="A41" s="25" t="s">
        <v>167</v>
      </c>
      <c r="B41" s="42"/>
      <c r="C41" s="42"/>
      <c r="D41" s="42"/>
      <c r="E41" s="88">
        <f>IF(H13=0,0,H21/H13)</f>
        <v>0.34903486668218736</v>
      </c>
      <c r="F41" s="98"/>
      <c r="G41" s="98"/>
      <c r="H41" s="98"/>
    </row>
    <row r="42" spans="1:8" x14ac:dyDescent="0.3">
      <c r="A42" s="44" t="s">
        <v>168</v>
      </c>
      <c r="B42" s="46"/>
      <c r="C42" s="46"/>
      <c r="D42" s="46"/>
      <c r="E42" s="89">
        <f>IF(H13=0,0,H31/H13)</f>
        <v>0.56452005245066494</v>
      </c>
      <c r="F42" s="46"/>
      <c r="G42" s="46"/>
      <c r="H42" s="46"/>
    </row>
    <row r="43" spans="1:8" x14ac:dyDescent="0.3">
      <c r="A43" s="40" t="s">
        <v>151</v>
      </c>
      <c r="B43" s="42"/>
      <c r="C43" s="42"/>
      <c r="D43" s="42"/>
      <c r="E43" s="88">
        <f>IF(E13=0,0,E31/E13)</f>
        <v>0.62736873508353219</v>
      </c>
      <c r="F43" s="42"/>
      <c r="G43" s="42"/>
      <c r="H43" s="42"/>
    </row>
    <row r="44" spans="1:8" x14ac:dyDescent="0.3">
      <c r="A44" s="99" t="s">
        <v>152</v>
      </c>
      <c r="B44" s="100"/>
      <c r="C44" s="100"/>
      <c r="D44" s="100"/>
      <c r="E44" s="101">
        <f>IF(E11=0,0,E28/E11)</f>
        <v>0.57728789592760177</v>
      </c>
      <c r="F44" s="100"/>
      <c r="G44" s="100"/>
      <c r="H44" s="100"/>
    </row>
    <row r="45" spans="1:8" ht="6" customHeight="1" x14ac:dyDescent="0.3">
      <c r="A45" s="1"/>
      <c r="B45" s="1"/>
      <c r="C45" s="1"/>
      <c r="D45" s="1"/>
      <c r="E45" s="1"/>
      <c r="F45" s="1"/>
      <c r="G45" s="1"/>
      <c r="H45" s="1"/>
    </row>
    <row r="46" spans="1:8" x14ac:dyDescent="0.3">
      <c r="A46" s="327" t="s">
        <v>153</v>
      </c>
      <c r="B46" s="328"/>
      <c r="C46" s="328"/>
      <c r="D46" s="328"/>
      <c r="E46" s="328"/>
      <c r="F46" s="102"/>
      <c r="G46" s="102"/>
      <c r="H46" s="102"/>
    </row>
    <row r="47" spans="1:8" x14ac:dyDescent="0.3">
      <c r="A47" s="107" t="s">
        <v>154</v>
      </c>
      <c r="B47" s="92"/>
      <c r="C47" s="92"/>
      <c r="D47" s="92"/>
      <c r="E47" s="93">
        <f>IF(D5=0,0,(F13-F31)/D5)</f>
        <v>0.29144733333333334</v>
      </c>
      <c r="F47" s="92"/>
      <c r="G47" s="114"/>
      <c r="H47" s="114"/>
    </row>
    <row r="48" spans="1:8" x14ac:dyDescent="0.3">
      <c r="A48" s="108" t="s">
        <v>155</v>
      </c>
      <c r="B48" s="62"/>
      <c r="C48" s="62"/>
      <c r="D48" s="62"/>
      <c r="E48" s="109">
        <f>D5-(F13-F31)</f>
        <v>0.2125658</v>
      </c>
      <c r="F48" s="62"/>
      <c r="G48" s="62"/>
      <c r="H48" s="62"/>
    </row>
    <row r="49" spans="1:8" x14ac:dyDescent="0.3">
      <c r="A49" s="110" t="s">
        <v>156</v>
      </c>
      <c r="B49" s="42"/>
      <c r="C49" s="42"/>
      <c r="D49" s="42"/>
      <c r="E49" s="88">
        <f>F13+F31</f>
        <v>0.38184580000000001</v>
      </c>
      <c r="F49" s="42"/>
      <c r="G49" s="98"/>
      <c r="H49" s="98"/>
    </row>
    <row r="50" spans="1:8" x14ac:dyDescent="0.3">
      <c r="A50" s="108" t="s">
        <v>157</v>
      </c>
      <c r="B50" s="46"/>
      <c r="C50" s="46"/>
      <c r="D50" s="46"/>
      <c r="E50" s="105">
        <f>E13-E31</f>
        <v>8743.42</v>
      </c>
      <c r="F50" s="46"/>
      <c r="G50" s="46"/>
      <c r="H50" s="46"/>
    </row>
    <row r="51" spans="1:8" x14ac:dyDescent="0.3">
      <c r="A51" s="103" t="s">
        <v>158</v>
      </c>
      <c r="B51" s="42"/>
      <c r="C51" s="42"/>
      <c r="D51" s="42"/>
      <c r="E51" s="106">
        <f>E31</f>
        <v>14720.58</v>
      </c>
      <c r="F51" s="42"/>
      <c r="G51" s="42"/>
      <c r="H51" s="42"/>
    </row>
    <row r="52" spans="1:8" x14ac:dyDescent="0.3">
      <c r="A52" s="104" t="s">
        <v>159</v>
      </c>
      <c r="B52" s="46"/>
      <c r="C52" s="46"/>
      <c r="D52" s="46"/>
      <c r="E52" s="105">
        <f>E31*0.5</f>
        <v>7360.29</v>
      </c>
      <c r="F52" s="46"/>
      <c r="G52" s="46"/>
      <c r="H52" s="46"/>
    </row>
    <row r="53" spans="1:8" x14ac:dyDescent="0.3">
      <c r="A53" s="111" t="s">
        <v>160</v>
      </c>
      <c r="B53" s="112"/>
      <c r="C53" s="112"/>
      <c r="D53" s="112"/>
      <c r="E53" s="113">
        <f>B5-E13+E31-E31*0.5</f>
        <v>83896.290000000008</v>
      </c>
      <c r="F53" s="112"/>
      <c r="G53" s="112"/>
      <c r="H53" s="112"/>
    </row>
    <row r="54" spans="1:8" ht="6" customHeight="1" x14ac:dyDescent="0.3">
      <c r="A54" s="1"/>
      <c r="B54" s="1"/>
      <c r="C54" s="1"/>
      <c r="D54" s="1"/>
      <c r="E54" s="1"/>
      <c r="F54" s="1"/>
      <c r="G54" s="1"/>
      <c r="H54" s="1"/>
    </row>
    <row r="55" spans="1:8" x14ac:dyDescent="0.3">
      <c r="A55" s="329" t="s">
        <v>161</v>
      </c>
      <c r="B55" s="326"/>
      <c r="C55" s="326"/>
      <c r="D55" s="326"/>
      <c r="E55" s="326"/>
      <c r="F55" s="326"/>
      <c r="G55" s="326"/>
      <c r="H55" s="326"/>
    </row>
    <row r="56" spans="1:8" x14ac:dyDescent="0.3">
      <c r="A56" s="330" t="s">
        <v>173</v>
      </c>
      <c r="B56" s="330"/>
      <c r="C56" s="330"/>
      <c r="D56" s="330"/>
      <c r="E56" s="330"/>
      <c r="F56" s="330"/>
      <c r="G56" s="330"/>
      <c r="H56" s="330"/>
    </row>
    <row r="57" spans="1:8" x14ac:dyDescent="0.3">
      <c r="A57" s="331"/>
      <c r="B57" s="331"/>
      <c r="C57" s="331"/>
      <c r="D57" s="331"/>
      <c r="E57" s="331"/>
      <c r="F57" s="331"/>
      <c r="G57" s="331"/>
      <c r="H57" s="331"/>
    </row>
    <row r="58" spans="1:8" x14ac:dyDescent="0.3">
      <c r="A58" s="331"/>
      <c r="B58" s="331"/>
      <c r="C58" s="331"/>
      <c r="D58" s="331"/>
      <c r="E58" s="331"/>
      <c r="F58" s="331"/>
      <c r="G58" s="331"/>
      <c r="H58" s="331"/>
    </row>
    <row r="59" spans="1:8" x14ac:dyDescent="0.3">
      <c r="A59" s="331"/>
      <c r="B59" s="331"/>
      <c r="C59" s="331"/>
      <c r="D59" s="331"/>
      <c r="E59" s="331"/>
      <c r="F59" s="331"/>
      <c r="G59" s="331"/>
      <c r="H59" s="331"/>
    </row>
    <row r="60" spans="1:8" x14ac:dyDescent="0.3">
      <c r="A60" s="331"/>
      <c r="B60" s="331"/>
      <c r="C60" s="331"/>
      <c r="D60" s="331"/>
      <c r="E60" s="331"/>
      <c r="F60" s="331"/>
      <c r="G60" s="331"/>
      <c r="H60" s="331"/>
    </row>
    <row r="61" spans="1:8" x14ac:dyDescent="0.3">
      <c r="A61" s="331"/>
      <c r="B61" s="331"/>
      <c r="C61" s="331"/>
      <c r="D61" s="331"/>
      <c r="E61" s="331"/>
      <c r="F61" s="331"/>
      <c r="G61" s="331"/>
      <c r="H61" s="331"/>
    </row>
    <row r="62" spans="1:8" x14ac:dyDescent="0.3">
      <c r="A62" s="331"/>
      <c r="B62" s="331"/>
      <c r="C62" s="331"/>
      <c r="D62" s="331"/>
      <c r="E62" s="331"/>
      <c r="F62" s="331"/>
      <c r="G62" s="331"/>
      <c r="H62" s="331"/>
    </row>
    <row r="63" spans="1:8" x14ac:dyDescent="0.3">
      <c r="A63" s="331"/>
      <c r="B63" s="331"/>
      <c r="C63" s="331"/>
      <c r="D63" s="331"/>
      <c r="E63" s="331"/>
      <c r="F63" s="331"/>
      <c r="G63" s="331"/>
      <c r="H63" s="331"/>
    </row>
    <row r="64" spans="1:8" x14ac:dyDescent="0.3">
      <c r="A64" s="331"/>
      <c r="B64" s="331"/>
      <c r="C64" s="331"/>
      <c r="D64" s="331"/>
      <c r="E64" s="331"/>
      <c r="F64" s="331"/>
      <c r="G64" s="331"/>
      <c r="H64" s="331"/>
    </row>
    <row r="65" spans="1:8" x14ac:dyDescent="0.3">
      <c r="A65" s="331"/>
      <c r="B65" s="331"/>
      <c r="C65" s="331"/>
      <c r="D65" s="331"/>
      <c r="E65" s="331"/>
      <c r="F65" s="331"/>
      <c r="G65" s="331"/>
      <c r="H65" s="331"/>
    </row>
    <row r="66" spans="1:8" x14ac:dyDescent="0.3">
      <c r="A66" s="331"/>
      <c r="B66" s="331"/>
      <c r="C66" s="331"/>
      <c r="D66" s="331"/>
      <c r="E66" s="331"/>
      <c r="F66" s="331"/>
      <c r="G66" s="331"/>
      <c r="H66" s="331"/>
    </row>
    <row r="67" spans="1:8" x14ac:dyDescent="0.3">
      <c r="A67" s="331"/>
      <c r="B67" s="331"/>
      <c r="C67" s="331"/>
      <c r="D67" s="331"/>
      <c r="E67" s="331"/>
      <c r="F67" s="331"/>
      <c r="G67" s="331"/>
      <c r="H67" s="331"/>
    </row>
    <row r="68" spans="1:8" x14ac:dyDescent="0.3">
      <c r="A68" s="331"/>
      <c r="B68" s="331"/>
      <c r="C68" s="331"/>
      <c r="D68" s="331"/>
      <c r="E68" s="331"/>
      <c r="F68" s="331"/>
      <c r="G68" s="331"/>
      <c r="H68" s="331"/>
    </row>
  </sheetData>
  <mergeCells count="6">
    <mergeCell ref="A56:H68"/>
    <mergeCell ref="A1:H1"/>
    <mergeCell ref="A2:H2"/>
    <mergeCell ref="A35:E35"/>
    <mergeCell ref="A46:E46"/>
    <mergeCell ref="A55:H5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T244"/>
  <sheetViews>
    <sheetView showGridLines="0" zoomScale="120" zoomScaleNormal="120" workbookViewId="0">
      <pane ySplit="2" topLeftCell="A15" activePane="bottomLeft" state="frozen"/>
      <selection pane="bottomLeft" sqref="A1:N1"/>
    </sheetView>
  </sheetViews>
  <sheetFormatPr defaultRowHeight="14.4" x14ac:dyDescent="0.3"/>
  <cols>
    <col min="1" max="1" width="12.88671875" bestFit="1" customWidth="1"/>
    <col min="2" max="5" width="6.6640625" customWidth="1"/>
    <col min="6" max="7" width="6.44140625" customWidth="1"/>
    <col min="8" max="8" width="7.44140625" customWidth="1"/>
    <col min="9" max="13" width="6.6640625" customWidth="1"/>
    <col min="14" max="14" width="5.6640625" customWidth="1"/>
    <col min="15" max="15" width="7.44140625" customWidth="1"/>
    <col min="16" max="20" width="6.6640625" customWidth="1"/>
  </cols>
  <sheetData>
    <row r="1" spans="1:20" ht="36" customHeight="1" thickBot="1" x14ac:dyDescent="0.35">
      <c r="A1" s="332" t="s">
        <v>164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2"/>
      <c r="P1" s="2"/>
      <c r="Q1" s="2"/>
      <c r="R1" s="2"/>
      <c r="S1" s="2"/>
      <c r="T1" s="2"/>
    </row>
    <row r="2" spans="1:20" ht="15" thickTop="1" x14ac:dyDescent="0.3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"/>
      <c r="P2" s="3"/>
      <c r="Q2" s="3"/>
      <c r="R2" s="3"/>
      <c r="S2" s="3"/>
      <c r="T2" s="3"/>
    </row>
    <row r="3" spans="1:20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">
      <c r="A4" s="333" t="s">
        <v>1</v>
      </c>
      <c r="B4" s="334"/>
      <c r="C4" s="334"/>
      <c r="D4" s="334"/>
      <c r="E4" s="334"/>
      <c r="F4" s="334"/>
      <c r="G4" s="1"/>
      <c r="H4" s="333" t="s">
        <v>2</v>
      </c>
      <c r="I4" s="334"/>
      <c r="J4" s="334"/>
      <c r="K4" s="334"/>
      <c r="L4" s="334"/>
      <c r="M4" s="334"/>
      <c r="N4" s="1"/>
      <c r="O4" s="333" t="s">
        <v>3</v>
      </c>
      <c r="P4" s="334"/>
      <c r="Q4" s="334"/>
      <c r="R4" s="334"/>
      <c r="S4" s="334"/>
      <c r="T4" s="334"/>
    </row>
    <row r="5" spans="1:20" ht="15" thickBot="1" x14ac:dyDescent="0.35">
      <c r="A5" s="115"/>
      <c r="B5" s="288" t="s">
        <v>4</v>
      </c>
      <c r="C5" s="288" t="s">
        <v>5</v>
      </c>
      <c r="D5" s="288" t="s">
        <v>6</v>
      </c>
      <c r="E5" s="288" t="s">
        <v>7</v>
      </c>
      <c r="F5" s="288" t="s">
        <v>8</v>
      </c>
      <c r="G5" s="1"/>
      <c r="H5" s="115"/>
      <c r="I5" s="288" t="s">
        <v>4</v>
      </c>
      <c r="J5" s="288" t="s">
        <v>5</v>
      </c>
      <c r="K5" s="288" t="s">
        <v>6</v>
      </c>
      <c r="L5" s="288" t="s">
        <v>7</v>
      </c>
      <c r="M5" s="288" t="s">
        <v>8</v>
      </c>
      <c r="N5" s="1"/>
      <c r="O5" s="115"/>
      <c r="P5" s="288" t="s">
        <v>4</v>
      </c>
      <c r="Q5" s="288" t="s">
        <v>5</v>
      </c>
      <c r="R5" s="288" t="s">
        <v>6</v>
      </c>
      <c r="S5" s="288" t="s">
        <v>7</v>
      </c>
      <c r="T5" s="288" t="s">
        <v>8</v>
      </c>
    </row>
    <row r="6" spans="1:20" x14ac:dyDescent="0.3">
      <c r="A6" s="289" t="s">
        <v>4</v>
      </c>
      <c r="B6" s="285">
        <v>1</v>
      </c>
      <c r="C6" s="286">
        <v>0.43340675570243858</v>
      </c>
      <c r="D6" s="287">
        <v>0.12325707438022949</v>
      </c>
      <c r="E6" s="276">
        <v>0.6581189421724698</v>
      </c>
      <c r="F6" s="287">
        <v>0.2851682453442172</v>
      </c>
      <c r="G6" s="1"/>
      <c r="H6" s="289" t="s">
        <v>4</v>
      </c>
      <c r="I6" s="190">
        <v>1</v>
      </c>
      <c r="J6" s="191">
        <v>0.40083839458038711</v>
      </c>
      <c r="K6" s="192">
        <v>0.136594808534691</v>
      </c>
      <c r="L6" s="273">
        <v>0.63710021731166178</v>
      </c>
      <c r="M6" s="192">
        <v>0.20283460029547451</v>
      </c>
      <c r="N6" s="1"/>
      <c r="O6" s="289" t="s">
        <v>4</v>
      </c>
      <c r="P6" s="190">
        <v>1</v>
      </c>
      <c r="Q6" s="191">
        <v>0.41628894624645357</v>
      </c>
      <c r="R6" s="192">
        <v>9.52784907004669E-2</v>
      </c>
      <c r="S6" s="273">
        <v>0.68120833985882878</v>
      </c>
      <c r="T6" s="191">
        <v>0.32706047142173489</v>
      </c>
    </row>
    <row r="7" spans="1:20" x14ac:dyDescent="0.3">
      <c r="A7" s="290" t="s">
        <v>5</v>
      </c>
      <c r="B7" s="191">
        <v>0.43340675570243858</v>
      </c>
      <c r="C7" s="190">
        <v>1</v>
      </c>
      <c r="D7" s="191">
        <v>0.4237666087634136</v>
      </c>
      <c r="E7" s="273">
        <v>0.59002672604669781</v>
      </c>
      <c r="F7" s="273">
        <v>0.55951638628809497</v>
      </c>
      <c r="G7" s="1"/>
      <c r="H7" s="290" t="s">
        <v>5</v>
      </c>
      <c r="I7" s="191">
        <v>0.40083839458038711</v>
      </c>
      <c r="J7" s="190">
        <v>1</v>
      </c>
      <c r="K7" s="192">
        <v>0.27079288852347078</v>
      </c>
      <c r="L7" s="191">
        <v>0.53844045329222079</v>
      </c>
      <c r="M7" s="273">
        <v>0.58084120365291514</v>
      </c>
      <c r="N7" s="1"/>
      <c r="O7" s="290" t="s">
        <v>5</v>
      </c>
      <c r="P7" s="191">
        <v>0.41628894624645357</v>
      </c>
      <c r="Q7" s="190">
        <v>1</v>
      </c>
      <c r="R7" s="192">
        <v>0.25938352740386528</v>
      </c>
      <c r="S7" s="273">
        <v>0.57028784722691495</v>
      </c>
      <c r="T7" s="273">
        <v>0.59726998010263765</v>
      </c>
    </row>
    <row r="8" spans="1:20" x14ac:dyDescent="0.3">
      <c r="A8" s="290" t="s">
        <v>6</v>
      </c>
      <c r="B8" s="192">
        <v>0.12325707438022949</v>
      </c>
      <c r="C8" s="191">
        <v>0.4237666087634136</v>
      </c>
      <c r="D8" s="190">
        <v>1</v>
      </c>
      <c r="E8" s="192">
        <v>0.16912436984103141</v>
      </c>
      <c r="F8" s="191">
        <v>0.35230286550513013</v>
      </c>
      <c r="G8" s="1"/>
      <c r="H8" s="290" t="s">
        <v>6</v>
      </c>
      <c r="I8" s="192">
        <v>0.136594808534691</v>
      </c>
      <c r="J8" s="192">
        <v>0.27079288852347078</v>
      </c>
      <c r="K8" s="190">
        <v>1</v>
      </c>
      <c r="L8" s="192">
        <v>0.25850527446676119</v>
      </c>
      <c r="M8" s="191">
        <v>0.35354075168871441</v>
      </c>
      <c r="N8" s="1"/>
      <c r="O8" s="290" t="s">
        <v>6</v>
      </c>
      <c r="P8" s="192">
        <v>9.52784907004669E-2</v>
      </c>
      <c r="Q8" s="192">
        <v>0.25938352740386528</v>
      </c>
      <c r="R8" s="190">
        <v>1</v>
      </c>
      <c r="S8" s="192">
        <v>0.25896921615732849</v>
      </c>
      <c r="T8" s="191">
        <v>0.33056374895945279</v>
      </c>
    </row>
    <row r="9" spans="1:20" x14ac:dyDescent="0.3">
      <c r="A9" s="290" t="s">
        <v>7</v>
      </c>
      <c r="B9" s="273">
        <v>0.6581189421724698</v>
      </c>
      <c r="C9" s="273">
        <v>0.59002672604669781</v>
      </c>
      <c r="D9" s="192">
        <v>0.16912436984103141</v>
      </c>
      <c r="E9" s="190">
        <v>1</v>
      </c>
      <c r="F9" s="192">
        <v>0.33961227267470923</v>
      </c>
      <c r="G9" s="1"/>
      <c r="H9" s="290" t="s">
        <v>7</v>
      </c>
      <c r="I9" s="273">
        <v>0.63710021731166178</v>
      </c>
      <c r="J9" s="191">
        <v>0.53844045329222079</v>
      </c>
      <c r="K9" s="192">
        <v>0.25850527446676119</v>
      </c>
      <c r="L9" s="190">
        <v>1</v>
      </c>
      <c r="M9" s="191">
        <v>0.3842237843546038</v>
      </c>
      <c r="N9" s="1"/>
      <c r="O9" s="290" t="s">
        <v>7</v>
      </c>
      <c r="P9" s="273">
        <v>0.68120833985882878</v>
      </c>
      <c r="Q9" s="273">
        <v>0.57028784722691495</v>
      </c>
      <c r="R9" s="192">
        <v>0.25896921615732849</v>
      </c>
      <c r="S9" s="190">
        <v>1</v>
      </c>
      <c r="T9" s="191">
        <v>0.45986673089860358</v>
      </c>
    </row>
    <row r="10" spans="1:20" x14ac:dyDescent="0.3">
      <c r="A10" s="290" t="s">
        <v>8</v>
      </c>
      <c r="B10" s="193">
        <v>0.2851682453442172</v>
      </c>
      <c r="C10" s="274">
        <v>0.55951638628809497</v>
      </c>
      <c r="D10" s="194">
        <v>0.35230286550513013</v>
      </c>
      <c r="E10" s="193">
        <v>0.33961227267470923</v>
      </c>
      <c r="F10" s="195">
        <v>1</v>
      </c>
      <c r="G10" s="1"/>
      <c r="H10" s="290" t="s">
        <v>8</v>
      </c>
      <c r="I10" s="193">
        <v>0.20283460029547451</v>
      </c>
      <c r="J10" s="274">
        <v>0.58084120365291514</v>
      </c>
      <c r="K10" s="194">
        <v>0.35354075168871441</v>
      </c>
      <c r="L10" s="194">
        <v>0.3842237843546038</v>
      </c>
      <c r="M10" s="195">
        <v>1</v>
      </c>
      <c r="N10" s="1"/>
      <c r="O10" s="290" t="s">
        <v>8</v>
      </c>
      <c r="P10" s="194">
        <v>0.32706047142173489</v>
      </c>
      <c r="Q10" s="274">
        <v>0.59726998010263765</v>
      </c>
      <c r="R10" s="194">
        <v>0.33056374895945279</v>
      </c>
      <c r="S10" s="194">
        <v>0.45986673089860358</v>
      </c>
      <c r="T10" s="195">
        <v>1</v>
      </c>
    </row>
    <row r="11" spans="1:20" x14ac:dyDescent="0.3"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6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3">
      <c r="A13" s="325" t="s">
        <v>9</v>
      </c>
      <c r="B13" s="326"/>
      <c r="C13" s="326"/>
      <c r="D13" s="326"/>
      <c r="E13" s="326"/>
      <c r="F13" s="326"/>
      <c r="G13" s="326"/>
      <c r="H13" s="33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3">
      <c r="A14" s="60" t="s">
        <v>10</v>
      </c>
      <c r="B14" s="60" t="s">
        <v>11</v>
      </c>
      <c r="C14" s="61" t="s">
        <v>12</v>
      </c>
      <c r="D14" s="61" t="s">
        <v>13</v>
      </c>
      <c r="E14" s="61" t="s">
        <v>14</v>
      </c>
      <c r="F14" s="61" t="s">
        <v>15</v>
      </c>
      <c r="G14" s="61" t="s">
        <v>16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8.8" x14ac:dyDescent="0.3">
      <c r="A15" s="118" t="s">
        <v>17</v>
      </c>
      <c r="B15" s="268" t="s">
        <v>18</v>
      </c>
      <c r="C15" s="275">
        <v>0.55951638628809497</v>
      </c>
      <c r="D15" s="275">
        <v>0.58084120365291514</v>
      </c>
      <c r="E15" s="275">
        <v>0.59726998010263765</v>
      </c>
      <c r="F15" s="263" t="s">
        <v>19</v>
      </c>
      <c r="G15" s="277" t="s">
        <v>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8.8" x14ac:dyDescent="0.3">
      <c r="A16" s="12" t="s">
        <v>21</v>
      </c>
      <c r="B16" s="269" t="s">
        <v>169</v>
      </c>
      <c r="C16" s="276">
        <v>0.6581189421724698</v>
      </c>
      <c r="D16" s="276">
        <v>0.63710021731166178</v>
      </c>
      <c r="E16" s="276">
        <v>0.68120833985882878</v>
      </c>
      <c r="F16" s="264" t="s">
        <v>19</v>
      </c>
      <c r="G16" s="278" t="s">
        <v>20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8.8" x14ac:dyDescent="0.3">
      <c r="A17" s="116" t="s">
        <v>22</v>
      </c>
      <c r="B17" s="270" t="s">
        <v>170</v>
      </c>
      <c r="C17" s="273">
        <v>0.59002672604669781</v>
      </c>
      <c r="D17" s="191">
        <v>0.53844045329222079</v>
      </c>
      <c r="E17" s="273">
        <v>0.57028784722691495</v>
      </c>
      <c r="F17" s="265" t="s">
        <v>174</v>
      </c>
      <c r="G17" s="279" t="s">
        <v>20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8.8" x14ac:dyDescent="0.3">
      <c r="A18" s="116" t="s">
        <v>23</v>
      </c>
      <c r="B18" s="270" t="s">
        <v>171</v>
      </c>
      <c r="C18" s="192">
        <v>0.16912436984103141</v>
      </c>
      <c r="D18" s="192">
        <v>0.25850527446676119</v>
      </c>
      <c r="E18" s="192">
        <v>0.25896921615732849</v>
      </c>
      <c r="F18" s="266" t="s">
        <v>175</v>
      </c>
      <c r="G18" s="280" t="s">
        <v>24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8.8" x14ac:dyDescent="0.3">
      <c r="A19" s="117" t="s">
        <v>25</v>
      </c>
      <c r="B19" s="271" t="s">
        <v>26</v>
      </c>
      <c r="C19" s="193">
        <v>0.33961227267470923</v>
      </c>
      <c r="D19" s="194">
        <v>0.3842237843546038</v>
      </c>
      <c r="E19" s="194">
        <v>0.45986673089860358</v>
      </c>
      <c r="F19" s="267" t="s">
        <v>175</v>
      </c>
      <c r="G19" s="281" t="s">
        <v>27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6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6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12" t="s">
        <v>28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98" t="s">
        <v>29</v>
      </c>
      <c r="B23" s="196" t="s">
        <v>30</v>
      </c>
      <c r="C23" s="196" t="s">
        <v>31</v>
      </c>
      <c r="D23" s="196" t="s">
        <v>32</v>
      </c>
      <c r="E23" s="196" t="s">
        <v>33</v>
      </c>
      <c r="F23" s="196" t="s">
        <v>34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282">
        <v>45782</v>
      </c>
      <c r="B24" s="124">
        <v>0.72940469057262081</v>
      </c>
      <c r="C24" s="124">
        <v>0.89973394623968439</v>
      </c>
      <c r="D24" s="124">
        <v>0.69556669402767879</v>
      </c>
      <c r="E24" s="124">
        <v>0.94948877893599415</v>
      </c>
      <c r="F24" s="124">
        <v>0.86793786642141868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3">
      <c r="A25" s="283">
        <v>45783</v>
      </c>
      <c r="B25" s="122">
        <v>0.718556419788416</v>
      </c>
      <c r="C25" s="122">
        <v>0.90776821384335515</v>
      </c>
      <c r="D25" s="122">
        <v>0.68818949003796537</v>
      </c>
      <c r="E25" s="122">
        <v>0.94937276458196784</v>
      </c>
      <c r="F25" s="122">
        <v>0.86667007890995329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284">
        <v>45784</v>
      </c>
      <c r="B26" s="121">
        <v>0.71538735245450158</v>
      </c>
      <c r="C26" s="121">
        <v>0.91193682627376671</v>
      </c>
      <c r="D26" s="121">
        <v>0.68735856076427193</v>
      </c>
      <c r="E26" s="121">
        <v>0.94233726930246986</v>
      </c>
      <c r="F26" s="121">
        <v>0.85958093606512864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3">
      <c r="A27" s="283">
        <v>45785</v>
      </c>
      <c r="B27" s="122">
        <v>0.68306941443431468</v>
      </c>
      <c r="C27" s="122">
        <v>0.91324433245248127</v>
      </c>
      <c r="D27" s="122">
        <v>0.67079578394652339</v>
      </c>
      <c r="E27" s="122">
        <v>0.94061632159170261</v>
      </c>
      <c r="F27" s="122">
        <v>0.85646246694620265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3">
      <c r="A28" s="284">
        <v>45786</v>
      </c>
      <c r="B28" s="121">
        <v>0.74486209410408533</v>
      </c>
      <c r="C28" s="121">
        <v>0.92152475441918458</v>
      </c>
      <c r="D28" s="121">
        <v>0.74898923107511473</v>
      </c>
      <c r="E28" s="121">
        <v>0.94052116458415091</v>
      </c>
      <c r="F28" s="121">
        <v>0.85659565600500354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">
      <c r="A29" s="283">
        <v>45789</v>
      </c>
      <c r="B29" s="122">
        <v>0.77720122202081021</v>
      </c>
      <c r="C29" s="122">
        <v>0.92602000012859986</v>
      </c>
      <c r="D29" s="122">
        <v>0.78006029267347887</v>
      </c>
      <c r="E29" s="122">
        <v>0.92773318789322234</v>
      </c>
      <c r="F29" s="122">
        <v>0.85903548811361841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">
      <c r="A30" s="284">
        <v>45790</v>
      </c>
      <c r="B30" s="121">
        <v>0.7672623176594805</v>
      </c>
      <c r="C30" s="121">
        <v>0.92588914204763784</v>
      </c>
      <c r="D30" s="121">
        <v>0.78261333756273532</v>
      </c>
      <c r="E30" s="121">
        <v>0.93091512722982084</v>
      </c>
      <c r="F30" s="121">
        <v>0.86663853510929423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283">
        <v>45791</v>
      </c>
      <c r="B31" s="122">
        <v>0.76194807149460086</v>
      </c>
      <c r="C31" s="122">
        <v>0.9250337274261291</v>
      </c>
      <c r="D31" s="122">
        <v>0.78773967845647719</v>
      </c>
      <c r="E31" s="122">
        <v>0.92942385375072423</v>
      </c>
      <c r="F31" s="122">
        <v>0.86423448114246959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284">
        <v>45792</v>
      </c>
      <c r="B32" s="121">
        <v>0.76332769048019133</v>
      </c>
      <c r="C32" s="121">
        <v>0.92489246374382694</v>
      </c>
      <c r="D32" s="121">
        <v>0.78494300205649392</v>
      </c>
      <c r="E32" s="121">
        <v>0.92659248665011018</v>
      </c>
      <c r="F32" s="121">
        <v>0.86665975518702232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283">
        <v>45793</v>
      </c>
      <c r="B33" s="122">
        <v>0.69423994117386933</v>
      </c>
      <c r="C33" s="122">
        <v>0.91114551001381916</v>
      </c>
      <c r="D33" s="122">
        <v>0.75979518765988407</v>
      </c>
      <c r="E33" s="122">
        <v>0.91950484457296788</v>
      </c>
      <c r="F33" s="122">
        <v>0.82229563450559295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3">
      <c r="A34" s="284">
        <v>45796</v>
      </c>
      <c r="B34" s="121">
        <v>0.65144941942052381</v>
      </c>
      <c r="C34" s="121">
        <v>0.91457076273657545</v>
      </c>
      <c r="D34" s="121">
        <v>0.69645130223492868</v>
      </c>
      <c r="E34" s="121">
        <v>0.90126799042571404</v>
      </c>
      <c r="F34" s="121">
        <v>0.80208337176807087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3">
      <c r="A35" s="283">
        <v>45797</v>
      </c>
      <c r="B35" s="122">
        <v>0.65213028492543434</v>
      </c>
      <c r="C35" s="122">
        <v>0.93251479286968653</v>
      </c>
      <c r="D35" s="122">
        <v>0.70957952701923555</v>
      </c>
      <c r="E35" s="122">
        <v>0.90485572013899074</v>
      </c>
      <c r="F35" s="122">
        <v>0.80450725488082009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3">
      <c r="A36" s="284">
        <v>45798</v>
      </c>
      <c r="B36" s="121">
        <v>0.65609347755781711</v>
      </c>
      <c r="C36" s="121">
        <v>0.9448168565917805</v>
      </c>
      <c r="D36" s="121">
        <v>0.72175289646828966</v>
      </c>
      <c r="E36" s="121">
        <v>0.90431828246508905</v>
      </c>
      <c r="F36" s="121">
        <v>0.80042229441278712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3">
      <c r="A37" s="283">
        <v>45799</v>
      </c>
      <c r="B37" s="122">
        <v>0.4323407802322749</v>
      </c>
      <c r="C37" s="122">
        <v>0.87157038928603292</v>
      </c>
      <c r="D37" s="122">
        <v>0.59257115342106292</v>
      </c>
      <c r="E37" s="122">
        <v>0.77299642241682809</v>
      </c>
      <c r="F37" s="122">
        <v>0.53309658588934772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3">
      <c r="A38" s="284">
        <v>45800</v>
      </c>
      <c r="B38" s="121">
        <v>0.38912973515907889</v>
      </c>
      <c r="C38" s="121">
        <v>0.83088396025218847</v>
      </c>
      <c r="D38" s="121">
        <v>0.57748563035617129</v>
      </c>
      <c r="E38" s="121">
        <v>0.36802262807341901</v>
      </c>
      <c r="F38" s="121">
        <v>0.50450380138233375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3">
      <c r="A39" s="283">
        <v>45804</v>
      </c>
      <c r="B39" s="122">
        <v>0.44250821105691918</v>
      </c>
      <c r="C39" s="122">
        <v>0.83681224158681855</v>
      </c>
      <c r="D39" s="122">
        <v>0.67406408356132941</v>
      </c>
      <c r="E39" s="122">
        <v>0.40778723418977869</v>
      </c>
      <c r="F39" s="122">
        <v>0.5362824090421402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3">
      <c r="A40" s="284">
        <v>45805</v>
      </c>
      <c r="B40" s="121">
        <v>0.34522752167026649</v>
      </c>
      <c r="C40" s="121">
        <v>0.85302778333000606</v>
      </c>
      <c r="D40" s="121">
        <v>0.70346121561169783</v>
      </c>
      <c r="E40" s="121">
        <v>0.40947894159059017</v>
      </c>
      <c r="F40" s="121">
        <v>0.42688051260471288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3">
      <c r="A41" s="283">
        <v>45806</v>
      </c>
      <c r="B41" s="122">
        <v>0.35358084269849382</v>
      </c>
      <c r="C41" s="122">
        <v>0.85235365496698035</v>
      </c>
      <c r="D41" s="122">
        <v>0.7081983301104835</v>
      </c>
      <c r="E41" s="122">
        <v>0.40875195043223761</v>
      </c>
      <c r="F41" s="122">
        <v>0.43289795471643849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3">
      <c r="A42" s="284">
        <v>45807</v>
      </c>
      <c r="B42" s="121">
        <v>0.34841837694957911</v>
      </c>
      <c r="C42" s="121">
        <v>0.84751300101724147</v>
      </c>
      <c r="D42" s="121">
        <v>0.65883551665977091</v>
      </c>
      <c r="E42" s="121">
        <v>0.38508408998291688</v>
      </c>
      <c r="F42" s="121">
        <v>0.40109888975156022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3">
      <c r="A43" s="283">
        <v>45810</v>
      </c>
      <c r="B43" s="122">
        <v>0.34696646692870259</v>
      </c>
      <c r="C43" s="122">
        <v>0.85705133492623065</v>
      </c>
      <c r="D43" s="122">
        <v>0.6688870327101456</v>
      </c>
      <c r="E43" s="122">
        <v>0.38081873691491519</v>
      </c>
      <c r="F43" s="122">
        <v>0.40339760025720872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3">
      <c r="A44" s="284">
        <v>45811</v>
      </c>
      <c r="B44" s="121">
        <v>0.35196834699333301</v>
      </c>
      <c r="C44" s="121">
        <v>0.82830766126164868</v>
      </c>
      <c r="D44" s="121">
        <v>0.62818940022525738</v>
      </c>
      <c r="E44" s="121">
        <v>0.27273901262298539</v>
      </c>
      <c r="F44" s="121">
        <v>0.42316708714097212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3">
      <c r="A45" s="283">
        <v>45812</v>
      </c>
      <c r="B45" s="122">
        <v>0.33159034871838161</v>
      </c>
      <c r="C45" s="122">
        <v>0.85216414241015204</v>
      </c>
      <c r="D45" s="122">
        <v>0.61882033490330779</v>
      </c>
      <c r="E45" s="122">
        <v>0.2424174692224465</v>
      </c>
      <c r="F45" s="122">
        <v>0.40153203372390239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3">
      <c r="A46" s="284">
        <v>45813</v>
      </c>
      <c r="B46" s="121">
        <v>0.33038592142681639</v>
      </c>
      <c r="C46" s="121">
        <v>0.84573477388469809</v>
      </c>
      <c r="D46" s="121">
        <v>0.60603145582525542</v>
      </c>
      <c r="E46" s="121">
        <v>0.2321227730104477</v>
      </c>
      <c r="F46" s="121">
        <v>0.41365827865992938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3">
      <c r="A47" s="283">
        <v>45814</v>
      </c>
      <c r="B47" s="122">
        <v>0.29389387644363751</v>
      </c>
      <c r="C47" s="122">
        <v>0.64561075185404793</v>
      </c>
      <c r="D47" s="122">
        <v>0.57762375618687956</v>
      </c>
      <c r="E47" s="122">
        <v>0.15953015375171381</v>
      </c>
      <c r="F47" s="122">
        <v>0.35925740554321972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3">
      <c r="A48" s="284">
        <v>45817</v>
      </c>
      <c r="B48" s="121">
        <v>0.30567574609228698</v>
      </c>
      <c r="C48" s="121">
        <v>0.6386249322777493</v>
      </c>
      <c r="D48" s="121">
        <v>0.54138255069152186</v>
      </c>
      <c r="E48" s="121">
        <v>0.15690812151556571</v>
      </c>
      <c r="F48" s="121">
        <v>0.36330648073708222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3">
      <c r="A49" s="283">
        <v>45818</v>
      </c>
      <c r="B49" s="122">
        <v>0.31316291272462782</v>
      </c>
      <c r="C49" s="122">
        <v>0.63264678294764976</v>
      </c>
      <c r="D49" s="122">
        <v>0.54707175999010549</v>
      </c>
      <c r="E49" s="122">
        <v>0.14151809912756991</v>
      </c>
      <c r="F49" s="122">
        <v>0.35932830407455302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">
      <c r="A50" s="284">
        <v>45819</v>
      </c>
      <c r="B50" s="121">
        <v>0.31607050961582878</v>
      </c>
      <c r="C50" s="121">
        <v>0.59912270633379128</v>
      </c>
      <c r="D50" s="121">
        <v>0.54804692851745129</v>
      </c>
      <c r="E50" s="121">
        <v>0.14462813315332351</v>
      </c>
      <c r="F50" s="121">
        <v>0.36880828975758129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">
      <c r="A51" s="283">
        <v>45820</v>
      </c>
      <c r="B51" s="122">
        <v>0.24043484502974061</v>
      </c>
      <c r="C51" s="122">
        <v>0.59805508501170579</v>
      </c>
      <c r="D51" s="122">
        <v>0.55874917938138569</v>
      </c>
      <c r="E51" s="122">
        <v>0.14606675192887009</v>
      </c>
      <c r="F51" s="122">
        <v>0.35875716151954851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">
      <c r="A52" s="284">
        <v>45821</v>
      </c>
      <c r="B52" s="121">
        <v>0.28593574753198819</v>
      </c>
      <c r="C52" s="121">
        <v>0.62245480709657008</v>
      </c>
      <c r="D52" s="121">
        <v>0.57861630649102769</v>
      </c>
      <c r="E52" s="121">
        <v>0.22218509714105181</v>
      </c>
      <c r="F52" s="121">
        <v>0.40590877307915191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">
      <c r="A53" s="283">
        <v>45824</v>
      </c>
      <c r="B53" s="122">
        <v>0.30271974973361598</v>
      </c>
      <c r="C53" s="122">
        <v>0.60506521086806131</v>
      </c>
      <c r="D53" s="122">
        <v>0.55351799408074109</v>
      </c>
      <c r="E53" s="122">
        <v>0.22989199784422609</v>
      </c>
      <c r="F53" s="122">
        <v>0.4193656932570799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3">
      <c r="A54" s="284">
        <v>45825</v>
      </c>
      <c r="B54" s="121">
        <v>0.32208971716339169</v>
      </c>
      <c r="C54" s="121">
        <v>0.60623903050876593</v>
      </c>
      <c r="D54" s="121">
        <v>0.5606230167485442</v>
      </c>
      <c r="E54" s="121">
        <v>0.24021721591452361</v>
      </c>
      <c r="F54" s="121">
        <v>0.44166749556468871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3">
      <c r="A55" s="283">
        <v>45826</v>
      </c>
      <c r="B55" s="122">
        <v>0.30339151021846728</v>
      </c>
      <c r="C55" s="122">
        <v>0.60226864483419562</v>
      </c>
      <c r="D55" s="122">
        <v>0.5725442034432966</v>
      </c>
      <c r="E55" s="122">
        <v>0.2224442066099819</v>
      </c>
      <c r="F55" s="122">
        <v>0.43838260416833952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3">
      <c r="A56" s="284">
        <v>45828</v>
      </c>
      <c r="B56" s="121">
        <v>0.33101824007142339</v>
      </c>
      <c r="C56" s="121">
        <v>0.61073555721058603</v>
      </c>
      <c r="D56" s="121">
        <v>0.58072100050211817</v>
      </c>
      <c r="E56" s="121">
        <v>0.2188077780523931</v>
      </c>
      <c r="F56" s="121">
        <v>0.45605499975098501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3">
      <c r="A57" s="283">
        <v>45831</v>
      </c>
      <c r="B57" s="122">
        <v>0.40060248870163961</v>
      </c>
      <c r="C57" s="122">
        <v>0.611259521900269</v>
      </c>
      <c r="D57" s="122">
        <v>0.61551070462994384</v>
      </c>
      <c r="E57" s="122">
        <v>0.19637806318465501</v>
      </c>
      <c r="F57" s="122">
        <v>0.46211011639760502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3">
      <c r="A58" s="284">
        <v>45832</v>
      </c>
      <c r="B58" s="121">
        <v>0.41128162861097212</v>
      </c>
      <c r="C58" s="121">
        <v>0.62950612017222718</v>
      </c>
      <c r="D58" s="121">
        <v>0.63123668596287574</v>
      </c>
      <c r="E58" s="121">
        <v>0.16737886153195719</v>
      </c>
      <c r="F58" s="121">
        <v>0.47036973153219069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283">
        <v>45833</v>
      </c>
      <c r="B59" s="122">
        <v>0.36322803406918602</v>
      </c>
      <c r="C59" s="122">
        <v>0.49187258788224147</v>
      </c>
      <c r="D59" s="122">
        <v>0.59096456136030329</v>
      </c>
      <c r="E59" s="122">
        <v>0.15172319720806479</v>
      </c>
      <c r="F59" s="122">
        <v>0.4283857536302742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284">
        <v>45834</v>
      </c>
      <c r="B60" s="121">
        <v>0.35509509382492849</v>
      </c>
      <c r="C60" s="121">
        <v>0.44496099590609528</v>
      </c>
      <c r="D60" s="121">
        <v>0.55859921015500436</v>
      </c>
      <c r="E60" s="121">
        <v>0.21859744136852469</v>
      </c>
      <c r="F60" s="121">
        <v>0.41118595260547369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283">
        <v>45835</v>
      </c>
      <c r="B61" s="122">
        <v>0.32821138380547599</v>
      </c>
      <c r="C61" s="122">
        <v>0.44902670305643289</v>
      </c>
      <c r="D61" s="122">
        <v>0.53543951708153792</v>
      </c>
      <c r="E61" s="122">
        <v>0.23132461306002</v>
      </c>
      <c r="F61" s="122">
        <v>0.4234872707180859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A62" s="284">
        <v>45838</v>
      </c>
      <c r="B62" s="121">
        <v>0.29700812664296428</v>
      </c>
      <c r="C62" s="121">
        <v>0.45700848493169499</v>
      </c>
      <c r="D62" s="121">
        <v>0.54199483410731109</v>
      </c>
      <c r="E62" s="121">
        <v>0.23960001209321391</v>
      </c>
      <c r="F62" s="121">
        <v>0.41674737997548938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3">
      <c r="A63" s="283">
        <v>45839</v>
      </c>
      <c r="B63" s="122">
        <v>0.33158594280394299</v>
      </c>
      <c r="C63" s="122">
        <v>0.51927689329634419</v>
      </c>
      <c r="D63" s="122">
        <v>0.56608459164579406</v>
      </c>
      <c r="E63" s="122">
        <v>0.2623397383788843</v>
      </c>
      <c r="F63" s="122">
        <v>0.41999145025802581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3">
      <c r="A64" s="284">
        <v>45840</v>
      </c>
      <c r="B64" s="121">
        <v>0.35338454222726479</v>
      </c>
      <c r="C64" s="121">
        <v>0.52694020099505523</v>
      </c>
      <c r="D64" s="121">
        <v>0.56991807759881408</v>
      </c>
      <c r="E64" s="121">
        <v>0.2441768899598469</v>
      </c>
      <c r="F64" s="121">
        <v>0.4222130014381078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3">
      <c r="A65" s="283">
        <v>45841</v>
      </c>
      <c r="B65" s="122">
        <v>0.36499193584716849</v>
      </c>
      <c r="C65" s="122">
        <v>0.53840776990718209</v>
      </c>
      <c r="D65" s="122">
        <v>0.57109128348893501</v>
      </c>
      <c r="E65" s="122">
        <v>0.243630855498738</v>
      </c>
      <c r="F65" s="122">
        <v>0.44708119491157372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3">
      <c r="A66" s="284">
        <v>45845</v>
      </c>
      <c r="B66" s="121">
        <v>0.36604511193561262</v>
      </c>
      <c r="C66" s="121">
        <v>0.5350609385253694</v>
      </c>
      <c r="D66" s="121">
        <v>0.55858401766293841</v>
      </c>
      <c r="E66" s="121">
        <v>0.18255904577307491</v>
      </c>
      <c r="F66" s="121">
        <v>0.30818810097345162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3">
      <c r="A67" s="283">
        <v>45846</v>
      </c>
      <c r="B67" s="122">
        <v>0.38313414752147512</v>
      </c>
      <c r="C67" s="122">
        <v>0.5354317389211678</v>
      </c>
      <c r="D67" s="122">
        <v>0.55973843644756149</v>
      </c>
      <c r="E67" s="122">
        <v>0.18589528326043819</v>
      </c>
      <c r="F67" s="122">
        <v>0.30108667059273292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3">
      <c r="A68" s="284">
        <v>45847</v>
      </c>
      <c r="B68" s="121">
        <v>0.39817558196609942</v>
      </c>
      <c r="C68" s="121">
        <v>0.5314931565904123</v>
      </c>
      <c r="D68" s="121">
        <v>0.59741977490252463</v>
      </c>
      <c r="E68" s="121">
        <v>0.58754716885382552</v>
      </c>
      <c r="F68" s="121">
        <v>0.24090191622755061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3">
      <c r="A69" s="283">
        <v>45848</v>
      </c>
      <c r="B69" s="122">
        <v>0.36916318166026002</v>
      </c>
      <c r="C69" s="122">
        <v>0.5073173665001488</v>
      </c>
      <c r="D69" s="122">
        <v>0.50751214070658979</v>
      </c>
      <c r="E69" s="122">
        <v>0.40375912559769761</v>
      </c>
      <c r="F69" s="122">
        <v>0.18927614277316129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3">
      <c r="A70" s="284">
        <v>45849</v>
      </c>
      <c r="B70" s="121">
        <v>0.34545540899918159</v>
      </c>
      <c r="C70" s="121">
        <v>0.53842114462281099</v>
      </c>
      <c r="D70" s="121">
        <v>0.55883432733577765</v>
      </c>
      <c r="E70" s="121">
        <v>0.41809327732513218</v>
      </c>
      <c r="F70" s="121">
        <v>0.33634593662662848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3">
      <c r="A71" s="283">
        <v>45852</v>
      </c>
      <c r="B71" s="122">
        <v>0.32301328579220462</v>
      </c>
      <c r="C71" s="122">
        <v>0.53917419988544346</v>
      </c>
      <c r="D71" s="122">
        <v>0.53583566186159493</v>
      </c>
      <c r="E71" s="122">
        <v>0.42063934979489909</v>
      </c>
      <c r="F71" s="122">
        <v>0.34194790079677428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3">
      <c r="A72" s="284">
        <v>45853</v>
      </c>
      <c r="B72" s="121">
        <v>0.29331405750372802</v>
      </c>
      <c r="C72" s="121">
        <v>0.52872976002187078</v>
      </c>
      <c r="D72" s="121">
        <v>0.55845896712337906</v>
      </c>
      <c r="E72" s="121">
        <v>0.41621921030845771</v>
      </c>
      <c r="F72" s="121">
        <v>0.44427683078427038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3">
      <c r="A73" s="283">
        <v>45854</v>
      </c>
      <c r="B73" s="122">
        <v>0.26641575415371122</v>
      </c>
      <c r="C73" s="122">
        <v>0.51563901759955544</v>
      </c>
      <c r="D73" s="122">
        <v>0.54589740055329261</v>
      </c>
      <c r="E73" s="122">
        <v>0.38779950027553672</v>
      </c>
      <c r="F73" s="122">
        <v>0.32823931217113589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3">
      <c r="A74" s="284">
        <v>45855</v>
      </c>
      <c r="B74" s="121">
        <v>0.29294005097136983</v>
      </c>
      <c r="C74" s="121">
        <v>0.51087940805078613</v>
      </c>
      <c r="D74" s="121">
        <v>0.56703901896908404</v>
      </c>
      <c r="E74" s="121">
        <v>0.40324674871888971</v>
      </c>
      <c r="F74" s="121">
        <v>0.36826877334602992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3">
      <c r="A75" s="283">
        <v>45856</v>
      </c>
      <c r="B75" s="122">
        <v>0.32506570394700313</v>
      </c>
      <c r="C75" s="122">
        <v>0.51694851082250692</v>
      </c>
      <c r="D75" s="122">
        <v>0.5784757626378092</v>
      </c>
      <c r="E75" s="122">
        <v>0.40548622372670728</v>
      </c>
      <c r="F75" s="122">
        <v>0.3716938214735705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3">
      <c r="A76" s="284">
        <v>45859</v>
      </c>
      <c r="B76" s="121">
        <v>0.3223612293395054</v>
      </c>
      <c r="C76" s="121">
        <v>0.52169481407241902</v>
      </c>
      <c r="D76" s="121">
        <v>0.59696683224437908</v>
      </c>
      <c r="E76" s="121">
        <v>0.42536757114554852</v>
      </c>
      <c r="F76" s="121">
        <v>0.30559889259466561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3">
      <c r="A77" s="283">
        <v>45860</v>
      </c>
      <c r="B77" s="122">
        <v>0.3614356469978437</v>
      </c>
      <c r="C77" s="122">
        <v>0.74418162636436447</v>
      </c>
      <c r="D77" s="122">
        <v>0.61347337413853997</v>
      </c>
      <c r="E77" s="122">
        <v>0.38969598673933309</v>
      </c>
      <c r="F77" s="122">
        <v>0.34650441724971731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3">
      <c r="A78" s="284">
        <v>45861</v>
      </c>
      <c r="B78" s="121">
        <v>0.29505348252571822</v>
      </c>
      <c r="C78" s="121">
        <v>0.75161965503136352</v>
      </c>
      <c r="D78" s="121">
        <v>0.67126960997511453</v>
      </c>
      <c r="E78" s="121">
        <v>0.39784915319250957</v>
      </c>
      <c r="F78" s="121">
        <v>0.33175332181591571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3">
      <c r="A79" s="283">
        <v>45862</v>
      </c>
      <c r="B79" s="122">
        <v>0.29626495621892363</v>
      </c>
      <c r="C79" s="122">
        <v>0.75831352644743855</v>
      </c>
      <c r="D79" s="122">
        <v>0.67516029302973368</v>
      </c>
      <c r="E79" s="122">
        <v>0.40828247520305821</v>
      </c>
      <c r="F79" s="122">
        <v>0.33637849411230769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3">
      <c r="A80" s="284">
        <v>45863</v>
      </c>
      <c r="B80" s="121">
        <v>0.28798537899090559</v>
      </c>
      <c r="C80" s="121">
        <v>0.84258665091110707</v>
      </c>
      <c r="D80" s="121">
        <v>0.68222608816011554</v>
      </c>
      <c r="E80" s="121">
        <v>0.41901446605470161</v>
      </c>
      <c r="F80" s="121">
        <v>0.31697228167027952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3">
      <c r="A81" s="283">
        <v>45866</v>
      </c>
      <c r="B81" s="122">
        <v>0.29630110492644612</v>
      </c>
      <c r="C81" s="122">
        <v>0.8431742576721446</v>
      </c>
      <c r="D81" s="122">
        <v>0.68147115513904488</v>
      </c>
      <c r="E81" s="122">
        <v>0.41275910371594438</v>
      </c>
      <c r="F81" s="122">
        <v>0.31851621575200151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3">
      <c r="A82" s="284">
        <v>45867</v>
      </c>
      <c r="B82" s="121">
        <v>0.26332354881820719</v>
      </c>
      <c r="C82" s="121">
        <v>0.80542372222628278</v>
      </c>
      <c r="D82" s="121">
        <v>0.66125176166842869</v>
      </c>
      <c r="E82" s="121">
        <v>0.31451011888673591</v>
      </c>
      <c r="F82" s="121">
        <v>0.24667693569971219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3">
      <c r="A83" s="283">
        <v>45868</v>
      </c>
      <c r="B83" s="122">
        <v>0.25649880595704921</v>
      </c>
      <c r="C83" s="122">
        <v>0.82209634445747681</v>
      </c>
      <c r="D83" s="122">
        <v>0.66987060856349956</v>
      </c>
      <c r="E83" s="122">
        <v>0.23884612332735691</v>
      </c>
      <c r="F83" s="122">
        <v>0.22974206631114899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3">
      <c r="A84" s="284">
        <v>45869</v>
      </c>
      <c r="B84" s="121">
        <v>0.20746845778739961</v>
      </c>
      <c r="C84" s="121">
        <v>0.83813228144764595</v>
      </c>
      <c r="D84" s="121">
        <v>0.47864966362706213</v>
      </c>
      <c r="E84" s="121">
        <v>0.30395135533462342</v>
      </c>
      <c r="F84" s="121">
        <v>0.15900184067545489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3">
      <c r="A85" s="283">
        <v>45870</v>
      </c>
      <c r="B85" s="122">
        <v>0.2581389264106897</v>
      </c>
      <c r="C85" s="122">
        <v>0.79523719999742137</v>
      </c>
      <c r="D85" s="122">
        <v>0.49117144418642972</v>
      </c>
      <c r="E85" s="122">
        <v>0.35195693269303302</v>
      </c>
      <c r="F85" s="122">
        <v>0.27770240207041569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3">
      <c r="A86" s="284">
        <v>45873</v>
      </c>
      <c r="B86" s="121">
        <v>0.24322779224533861</v>
      </c>
      <c r="C86" s="121">
        <v>0.80324766514293777</v>
      </c>
      <c r="D86" s="121">
        <v>0.50732851144913615</v>
      </c>
      <c r="E86" s="121">
        <v>0.40755700332272199</v>
      </c>
      <c r="F86" s="121">
        <v>0.32643866465857829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3">
      <c r="A87" s="283">
        <v>45874</v>
      </c>
      <c r="B87" s="122">
        <v>0.2582530815372524</v>
      </c>
      <c r="C87" s="122">
        <v>0.81183368199372274</v>
      </c>
      <c r="D87" s="122">
        <v>0.52342084710258463</v>
      </c>
      <c r="E87" s="122">
        <v>0.44975735303482051</v>
      </c>
      <c r="F87" s="122">
        <v>0.34119376007065472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3">
      <c r="A88" s="284">
        <v>45875</v>
      </c>
      <c r="B88" s="121">
        <v>0.17854692174446651</v>
      </c>
      <c r="C88" s="121">
        <v>0.80210035158216098</v>
      </c>
      <c r="D88" s="121">
        <v>0.51060615009061672</v>
      </c>
      <c r="E88" s="121">
        <v>0.53188390920180084</v>
      </c>
      <c r="F88" s="121">
        <v>0.21962993232428299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3">
      <c r="A89" s="283">
        <v>45876</v>
      </c>
      <c r="B89" s="122">
        <v>0.23980430463568911</v>
      </c>
      <c r="C89" s="122">
        <v>0.80266911980037503</v>
      </c>
      <c r="D89" s="122">
        <v>0.46042467138373222</v>
      </c>
      <c r="E89" s="122">
        <v>0.48825843146409958</v>
      </c>
      <c r="F89" s="122">
        <v>0.2242838138855924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3">
      <c r="A90" s="284">
        <v>45877</v>
      </c>
      <c r="B90" s="121">
        <v>0.2397520583224543</v>
      </c>
      <c r="C90" s="121">
        <v>0.78055765805236432</v>
      </c>
      <c r="D90" s="121">
        <v>0.47207336533405048</v>
      </c>
      <c r="E90" s="121">
        <v>0.39440898700204641</v>
      </c>
      <c r="F90" s="121">
        <v>0.245032520462101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3">
      <c r="A91" s="283">
        <v>45880</v>
      </c>
      <c r="B91" s="122">
        <v>0.27502264235051882</v>
      </c>
      <c r="C91" s="122">
        <v>0.78811952693688936</v>
      </c>
      <c r="D91" s="122">
        <v>0.48945514310407079</v>
      </c>
      <c r="E91" s="122">
        <v>0.37716919224141182</v>
      </c>
      <c r="F91" s="122">
        <v>0.24632170783409191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3">
      <c r="A92" s="284">
        <v>45881</v>
      </c>
      <c r="B92" s="121">
        <v>0.2503205590272245</v>
      </c>
      <c r="C92" s="121">
        <v>0.79898702013130474</v>
      </c>
      <c r="D92" s="121">
        <v>0.4489217085507396</v>
      </c>
      <c r="E92" s="121">
        <v>0.38659394740977321</v>
      </c>
      <c r="F92" s="121">
        <v>0.34062438817427371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3">
      <c r="A93" s="283">
        <v>45882</v>
      </c>
      <c r="B93" s="122">
        <v>0.22476561248606469</v>
      </c>
      <c r="C93" s="122">
        <v>0.78387448314345576</v>
      </c>
      <c r="D93" s="122">
        <v>0.40468995318792228</v>
      </c>
      <c r="E93" s="122">
        <v>0.37921838152634302</v>
      </c>
      <c r="F93" s="122">
        <v>0.32890890361304592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3">
      <c r="A94" s="284">
        <v>45883</v>
      </c>
      <c r="B94" s="121">
        <v>0.22253115157142869</v>
      </c>
      <c r="C94" s="121">
        <v>0.7764268983414776</v>
      </c>
      <c r="D94" s="121">
        <v>0.42094580250772828</v>
      </c>
      <c r="E94" s="121">
        <v>0.38817419807055809</v>
      </c>
      <c r="F94" s="121">
        <v>0.33461502132257942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3">
      <c r="A95" s="283">
        <v>45884</v>
      </c>
      <c r="B95" s="122">
        <v>0.2169028837766884</v>
      </c>
      <c r="C95" s="122">
        <v>0.77513720269981001</v>
      </c>
      <c r="D95" s="122">
        <v>0.41518131073810821</v>
      </c>
      <c r="E95" s="122">
        <v>0.34458104418011859</v>
      </c>
      <c r="F95" s="122">
        <v>0.30968610226570642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3">
      <c r="A96" s="284">
        <v>45887</v>
      </c>
      <c r="B96" s="121">
        <v>0.2214153571989704</v>
      </c>
      <c r="C96" s="121">
        <v>0.7807775078071576</v>
      </c>
      <c r="D96" s="121">
        <v>0.42916096023456018</v>
      </c>
      <c r="E96" s="121">
        <v>0.37037798287920037</v>
      </c>
      <c r="F96" s="121">
        <v>0.37804133425088959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3">
      <c r="A97" s="283">
        <v>45888</v>
      </c>
      <c r="B97" s="122">
        <v>0.269645895020863</v>
      </c>
      <c r="C97" s="122">
        <v>0.81561849584276636</v>
      </c>
      <c r="D97" s="122">
        <v>0.49521748237430219</v>
      </c>
      <c r="E97" s="122">
        <v>0.41585498902303392</v>
      </c>
      <c r="F97" s="122">
        <v>0.41539728552281152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3">
      <c r="A98" s="284">
        <v>45889</v>
      </c>
      <c r="B98" s="121">
        <v>0.27527574253275561</v>
      </c>
      <c r="C98" s="121">
        <v>0.81533709672537202</v>
      </c>
      <c r="D98" s="121">
        <v>0.48859168453616603</v>
      </c>
      <c r="E98" s="121">
        <v>0.43838715953987978</v>
      </c>
      <c r="F98" s="121">
        <v>0.44470924367199138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3">
      <c r="A99" s="283">
        <v>45890</v>
      </c>
      <c r="B99" s="122">
        <v>0.27119733039734278</v>
      </c>
      <c r="C99" s="122">
        <v>0.8163453784788085</v>
      </c>
      <c r="D99" s="122">
        <v>0.47691358238478698</v>
      </c>
      <c r="E99" s="122">
        <v>0.43896421158087651</v>
      </c>
      <c r="F99" s="122">
        <v>0.43728476614620998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3">
      <c r="A100" s="284">
        <v>45891</v>
      </c>
      <c r="B100" s="121">
        <v>0.30698536512070329</v>
      </c>
      <c r="C100" s="121">
        <v>0.80536883878478127</v>
      </c>
      <c r="D100" s="121">
        <v>0.50886126983580093</v>
      </c>
      <c r="E100" s="121">
        <v>0.20037482906546161</v>
      </c>
      <c r="F100" s="121">
        <v>0.48519447658989101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3">
      <c r="A101" s="283">
        <v>45894</v>
      </c>
      <c r="B101" s="122">
        <v>0.31932948924082438</v>
      </c>
      <c r="C101" s="122">
        <v>0.80394436678474457</v>
      </c>
      <c r="D101" s="122">
        <v>0.50321842038560971</v>
      </c>
      <c r="E101" s="122">
        <v>0.19836556574680231</v>
      </c>
      <c r="F101" s="122">
        <v>0.48235481787152901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3">
      <c r="A102" s="284">
        <v>45895</v>
      </c>
      <c r="B102" s="121">
        <v>0.31499559416090139</v>
      </c>
      <c r="C102" s="121">
        <v>0.81713084542468339</v>
      </c>
      <c r="D102" s="121">
        <v>0.50880564637321335</v>
      </c>
      <c r="E102" s="121">
        <v>0.20334967387923289</v>
      </c>
      <c r="F102" s="121">
        <v>0.47965838749355089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3">
      <c r="A103" s="283">
        <v>45896</v>
      </c>
      <c r="B103" s="122">
        <v>0.37638939450850589</v>
      </c>
      <c r="C103" s="122">
        <v>0.8169244412749066</v>
      </c>
      <c r="D103" s="122">
        <v>0.50400234206285077</v>
      </c>
      <c r="E103" s="122">
        <v>0.20466288496942051</v>
      </c>
      <c r="F103" s="122">
        <v>0.56211462889912367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3">
      <c r="A104" s="284">
        <v>45897</v>
      </c>
      <c r="B104" s="121">
        <v>0.36279178389814148</v>
      </c>
      <c r="C104" s="121">
        <v>0.81004557589222403</v>
      </c>
      <c r="D104" s="121">
        <v>0.51093243926778065</v>
      </c>
      <c r="E104" s="121">
        <v>0.2029150268063068</v>
      </c>
      <c r="F104" s="121">
        <v>0.53504455677774498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3">
      <c r="A105" s="283">
        <v>45898</v>
      </c>
      <c r="B105" s="122">
        <v>0.37042477559352188</v>
      </c>
      <c r="C105" s="122">
        <v>0.82761759756159359</v>
      </c>
      <c r="D105" s="122">
        <v>0.51540165294694162</v>
      </c>
      <c r="E105" s="122">
        <v>0.18942019501644269</v>
      </c>
      <c r="F105" s="122">
        <v>0.54196875259630373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3">
      <c r="A106" s="284">
        <v>45902</v>
      </c>
      <c r="B106" s="121">
        <v>0.37050309793831732</v>
      </c>
      <c r="C106" s="121">
        <v>0.80772630091575015</v>
      </c>
      <c r="D106" s="121">
        <v>0.51455697411283929</v>
      </c>
      <c r="E106" s="121">
        <v>0.17602589656587089</v>
      </c>
      <c r="F106" s="121">
        <v>0.55570806453616883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3">
      <c r="A107" s="283">
        <v>45903</v>
      </c>
      <c r="B107" s="122">
        <v>0.32539699561596408</v>
      </c>
      <c r="C107" s="122">
        <v>0.82323636260820898</v>
      </c>
      <c r="D107" s="122">
        <v>0.49781927763327349</v>
      </c>
      <c r="E107" s="122">
        <v>0.20926669730170841</v>
      </c>
      <c r="F107" s="122">
        <v>0.52806998997290377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3">
      <c r="A108" s="284">
        <v>45904</v>
      </c>
      <c r="B108" s="121">
        <v>0.35343678117177119</v>
      </c>
      <c r="C108" s="121">
        <v>0.82286384767479248</v>
      </c>
      <c r="D108" s="121">
        <v>0.49655363535113378</v>
      </c>
      <c r="E108" s="121">
        <v>0.20234894623191191</v>
      </c>
      <c r="F108" s="121">
        <v>0.55644020209706457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3">
      <c r="A109" s="283">
        <v>45905</v>
      </c>
      <c r="B109" s="122">
        <v>0.26236719061519642</v>
      </c>
      <c r="C109" s="122">
        <v>0.61970852221952166</v>
      </c>
      <c r="D109" s="122">
        <v>0.49297052898955301</v>
      </c>
      <c r="E109" s="122">
        <v>0.20061574613359179</v>
      </c>
      <c r="F109" s="122">
        <v>0.52289603659821771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3">
      <c r="A110" s="284">
        <v>45908</v>
      </c>
      <c r="B110" s="121">
        <v>0.29118320459109881</v>
      </c>
      <c r="C110" s="121">
        <v>0.62338293093186192</v>
      </c>
      <c r="D110" s="121">
        <v>0.47838831261241749</v>
      </c>
      <c r="E110" s="121">
        <v>0.20003487287155791</v>
      </c>
      <c r="F110" s="121">
        <v>0.53738285568599686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3">
      <c r="A111" s="283">
        <v>45909</v>
      </c>
      <c r="B111" s="122">
        <v>0.28881107273521889</v>
      </c>
      <c r="C111" s="122">
        <v>0.5953682197506297</v>
      </c>
      <c r="D111" s="122">
        <v>0.47865770671605529</v>
      </c>
      <c r="E111" s="122">
        <v>0.19541239962167681</v>
      </c>
      <c r="F111" s="122">
        <v>0.53258462199074219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3">
      <c r="A112" s="284">
        <v>45910</v>
      </c>
      <c r="B112" s="121">
        <v>0.2529949075218802</v>
      </c>
      <c r="C112" s="121">
        <v>0.49405725724033722</v>
      </c>
      <c r="D112" s="121">
        <v>0.47788541854920069</v>
      </c>
      <c r="E112" s="121">
        <v>0.2059545013156292</v>
      </c>
      <c r="F112" s="121">
        <v>0.51342500919995693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3">
      <c r="A113" s="283">
        <v>45911</v>
      </c>
      <c r="B113" s="122">
        <v>0.25439340600268129</v>
      </c>
      <c r="C113" s="122">
        <v>0.46066814181935339</v>
      </c>
      <c r="D113" s="122">
        <v>0.47192465877962719</v>
      </c>
      <c r="E113" s="122">
        <v>0.217647675248519</v>
      </c>
      <c r="F113" s="122">
        <v>0.5089442003468323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3">
      <c r="A114" s="284">
        <v>45912</v>
      </c>
      <c r="B114" s="121">
        <v>0.26111302041655771</v>
      </c>
      <c r="C114" s="121">
        <v>0.44166719873165999</v>
      </c>
      <c r="D114" s="121">
        <v>0.53376458702217644</v>
      </c>
      <c r="E114" s="121">
        <v>0.1777290365419682</v>
      </c>
      <c r="F114" s="121">
        <v>0.51153227637517273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3">
      <c r="A115" s="283">
        <v>45915</v>
      </c>
      <c r="B115" s="122">
        <v>0.21720944543904169</v>
      </c>
      <c r="C115" s="122">
        <v>0.42263248263161968</v>
      </c>
      <c r="D115" s="122">
        <v>0.50141514405280818</v>
      </c>
      <c r="E115" s="122">
        <v>0.19062750882016091</v>
      </c>
      <c r="F115" s="122">
        <v>0.47777264624143179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3">
      <c r="A116" s="284">
        <v>45916</v>
      </c>
      <c r="B116" s="121">
        <v>0.1901804416130794</v>
      </c>
      <c r="C116" s="121">
        <v>0.40608365942120228</v>
      </c>
      <c r="D116" s="121">
        <v>0.49361944372379979</v>
      </c>
      <c r="E116" s="121">
        <v>0.12449461680090269</v>
      </c>
      <c r="F116" s="121">
        <v>0.42876902212544138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3">
      <c r="A117" s="283">
        <v>45917</v>
      </c>
      <c r="B117" s="122">
        <v>0.18484762289886719</v>
      </c>
      <c r="C117" s="122">
        <v>0.39900311596616339</v>
      </c>
      <c r="D117" s="122">
        <v>0.46337266887858541</v>
      </c>
      <c r="E117" s="122">
        <v>6.5372499468138681E-2</v>
      </c>
      <c r="F117" s="122">
        <v>0.43165811169427848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3">
      <c r="A118" s="284">
        <v>45918</v>
      </c>
      <c r="B118" s="121">
        <v>0.22277237018391591</v>
      </c>
      <c r="C118" s="121">
        <v>0.35944534698374259</v>
      </c>
      <c r="D118" s="121">
        <v>0.45851096191931989</v>
      </c>
      <c r="E118" s="121">
        <v>5.8678340578938809E-2</v>
      </c>
      <c r="F118" s="121">
        <v>0.55650049082606756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3">
      <c r="A119" s="283">
        <v>45919</v>
      </c>
      <c r="B119" s="122">
        <v>0.1431945268944691</v>
      </c>
      <c r="C119" s="122">
        <v>0.35065767787848517</v>
      </c>
      <c r="D119" s="122">
        <v>0.52197385303398613</v>
      </c>
      <c r="E119" s="122">
        <v>0.100412515769555</v>
      </c>
      <c r="F119" s="122">
        <v>0.5543841681083036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3">
      <c r="A120" s="284">
        <v>45922</v>
      </c>
      <c r="B120" s="121">
        <v>0.17202269108384219</v>
      </c>
      <c r="C120" s="121">
        <v>0.34319342908437211</v>
      </c>
      <c r="D120" s="121">
        <v>0.48749649572277087</v>
      </c>
      <c r="E120" s="121">
        <v>0.1513204932810186</v>
      </c>
      <c r="F120" s="121">
        <v>0.5821691731429115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3">
      <c r="A121" s="283">
        <v>45923</v>
      </c>
      <c r="B121" s="122">
        <v>0.17233452593945639</v>
      </c>
      <c r="C121" s="122">
        <v>0.3368190323258598</v>
      </c>
      <c r="D121" s="122">
        <v>0.48622082890127999</v>
      </c>
      <c r="E121" s="122">
        <v>0.1044251725170412</v>
      </c>
      <c r="F121" s="122">
        <v>0.59861299069441398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3">
      <c r="A122" s="284">
        <v>45924</v>
      </c>
      <c r="B122" s="121">
        <v>0.2485835748209039</v>
      </c>
      <c r="C122" s="121">
        <v>0.30719969556089782</v>
      </c>
      <c r="D122" s="121">
        <v>0.53670845805317935</v>
      </c>
      <c r="E122" s="121">
        <v>7.4272654832500867E-2</v>
      </c>
      <c r="F122" s="121">
        <v>0.54327721074668189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3">
      <c r="A123" s="283">
        <v>45925</v>
      </c>
      <c r="B123" s="122">
        <v>0.30120556197769099</v>
      </c>
      <c r="C123" s="122">
        <v>0.31452370190927692</v>
      </c>
      <c r="D123" s="122">
        <v>0.56875258099360815</v>
      </c>
      <c r="E123" s="122">
        <v>7.7427047462022988E-2</v>
      </c>
      <c r="F123" s="122">
        <v>0.55725083868060188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3">
      <c r="A124" s="284">
        <v>45926</v>
      </c>
      <c r="B124" s="121">
        <v>0.33124492238943309</v>
      </c>
      <c r="C124" s="121">
        <v>0.31013464451334261</v>
      </c>
      <c r="D124" s="121">
        <v>0.58161141868937261</v>
      </c>
      <c r="E124" s="121">
        <v>8.6271351129672283E-2</v>
      </c>
      <c r="F124" s="121">
        <v>0.56305316474821299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3">
      <c r="A125" s="283">
        <v>45929</v>
      </c>
      <c r="B125" s="122">
        <v>0.31705652767329218</v>
      </c>
      <c r="C125" s="122">
        <v>0.28066953351292839</v>
      </c>
      <c r="D125" s="122">
        <v>0.5867288547542876</v>
      </c>
      <c r="E125" s="122">
        <v>0.1000238872260365</v>
      </c>
      <c r="F125" s="122">
        <v>0.5558367049857269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3">
      <c r="A126" s="284">
        <v>45930</v>
      </c>
      <c r="B126" s="121">
        <v>0.31671454524868409</v>
      </c>
      <c r="C126" s="121">
        <v>0.28026595935231502</v>
      </c>
      <c r="D126" s="121">
        <v>0.58244367943132425</v>
      </c>
      <c r="E126" s="121">
        <v>9.1182458608708175E-2</v>
      </c>
      <c r="F126" s="121">
        <v>0.50251939318649641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3">
      <c r="A127" s="283">
        <v>45931</v>
      </c>
      <c r="B127" s="122">
        <v>0.31822344746143</v>
      </c>
      <c r="C127" s="122">
        <v>0.2071824708875151</v>
      </c>
      <c r="D127" s="122">
        <v>0.4411045389250649</v>
      </c>
      <c r="E127" s="122">
        <v>-3.1099611577210081E-2</v>
      </c>
      <c r="F127" s="122">
        <v>0.44730975688357971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3">
      <c r="A128" s="284">
        <v>45932</v>
      </c>
      <c r="B128" s="121">
        <v>0.25930876084981258</v>
      </c>
      <c r="C128" s="121">
        <v>0.1899824623825252</v>
      </c>
      <c r="D128" s="121">
        <v>0.38971491980082801</v>
      </c>
      <c r="E128" s="121">
        <v>-3.459137262953127E-2</v>
      </c>
      <c r="F128" s="121">
        <v>0.42122212747605547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3">
      <c r="A129" s="283">
        <v>45933</v>
      </c>
      <c r="B129" s="122">
        <v>0.27445520486793068</v>
      </c>
      <c r="C129" s="122">
        <v>0.18228024961137931</v>
      </c>
      <c r="D129" s="122">
        <v>0.40967097962744742</v>
      </c>
      <c r="E129" s="122">
        <v>-3.2667066321138957E-2</v>
      </c>
      <c r="F129" s="122">
        <v>0.46350248109903508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3">
      <c r="A130" s="284">
        <v>45936</v>
      </c>
      <c r="B130" s="121">
        <v>0.17719456524949581</v>
      </c>
      <c r="C130" s="121">
        <v>0.15311984483369701</v>
      </c>
      <c r="D130" s="121">
        <v>0.1114981206547165</v>
      </c>
      <c r="E130" s="121">
        <v>0.29340428131135088</v>
      </c>
      <c r="F130" s="121">
        <v>0.33454148668712269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3">
      <c r="A131" s="283">
        <v>45937</v>
      </c>
      <c r="B131" s="122">
        <v>0.1188608884446181</v>
      </c>
      <c r="C131" s="122">
        <v>0.14962787272668709</v>
      </c>
      <c r="D131" s="122">
        <v>4.1471166399321351E-2</v>
      </c>
      <c r="E131" s="122">
        <v>0.32779056836596893</v>
      </c>
      <c r="F131" s="122">
        <v>0.38354352748424131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3">
      <c r="A132" s="284">
        <v>45938</v>
      </c>
      <c r="B132" s="121">
        <v>0.1105891023647915</v>
      </c>
      <c r="C132" s="121">
        <v>0.1798178381012005</v>
      </c>
      <c r="D132" s="121">
        <v>1.1664066545741659E-2</v>
      </c>
      <c r="E132" s="121">
        <v>0.30799329949734638</v>
      </c>
      <c r="F132" s="121">
        <v>0.37602058331463062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3">
      <c r="A133" s="283">
        <v>45939</v>
      </c>
      <c r="B133" s="122">
        <v>1.960435947453661E-2</v>
      </c>
      <c r="C133" s="122">
        <v>0.18336961785460551</v>
      </c>
      <c r="D133" s="122">
        <v>3.5772937921510213E-2</v>
      </c>
      <c r="E133" s="122">
        <v>0.32785667719377731</v>
      </c>
      <c r="F133" s="122">
        <v>0.31306476815816481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3">
      <c r="A134" s="284">
        <v>45940</v>
      </c>
      <c r="B134" s="121">
        <v>0.1081190679761852</v>
      </c>
      <c r="C134" s="121">
        <v>0.37664116323276131</v>
      </c>
      <c r="D134" s="121">
        <v>0.19597505253600711</v>
      </c>
      <c r="E134" s="121">
        <v>0.24760406735429449</v>
      </c>
      <c r="F134" s="121">
        <v>0.46450212189451401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3">
      <c r="A135" s="283">
        <v>45943</v>
      </c>
      <c r="B135" s="122">
        <v>0.1188524132560016</v>
      </c>
      <c r="C135" s="122">
        <v>0.46321849963172979</v>
      </c>
      <c r="D135" s="122">
        <v>0.2139522953076195</v>
      </c>
      <c r="E135" s="122">
        <v>0.35175451668416541</v>
      </c>
      <c r="F135" s="122">
        <v>0.4788591663377269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3">
      <c r="A136" s="284">
        <v>45944</v>
      </c>
      <c r="B136" s="121">
        <v>0.1207903519834284</v>
      </c>
      <c r="C136" s="121">
        <v>0.48881768558070587</v>
      </c>
      <c r="D136" s="121">
        <v>0.2199011596584495</v>
      </c>
      <c r="E136" s="121">
        <v>0.32717320410677919</v>
      </c>
      <c r="F136" s="121">
        <v>0.49392558245758122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3">
      <c r="A137" s="283">
        <v>45945</v>
      </c>
      <c r="B137" s="122">
        <v>0.12666452595283259</v>
      </c>
      <c r="C137" s="122">
        <v>0.49169842503396582</v>
      </c>
      <c r="D137" s="122">
        <v>0.22376422755628911</v>
      </c>
      <c r="E137" s="122">
        <v>0.30135346693537668</v>
      </c>
      <c r="F137" s="122">
        <v>0.50779565867302412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3">
      <c r="A138" s="284">
        <v>45946</v>
      </c>
      <c r="B138" s="121">
        <v>0.1137248866832628</v>
      </c>
      <c r="C138" s="121">
        <v>0.48808078343370792</v>
      </c>
      <c r="D138" s="121">
        <v>0.2150657588852167</v>
      </c>
      <c r="E138" s="121">
        <v>0.31299715312341148</v>
      </c>
      <c r="F138" s="121">
        <v>0.50267136921893785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3">
      <c r="A139" s="283">
        <v>45947</v>
      </c>
      <c r="B139" s="122">
        <v>0.17511374949167011</v>
      </c>
      <c r="C139" s="122">
        <v>0.53488259389390758</v>
      </c>
      <c r="D139" s="122">
        <v>0.20674027681289689</v>
      </c>
      <c r="E139" s="122">
        <v>0.329654753116292</v>
      </c>
      <c r="F139" s="122">
        <v>0.56699407913706745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3">
      <c r="A140" s="284">
        <v>45950</v>
      </c>
      <c r="B140" s="121">
        <v>6.0797344193809028E-2</v>
      </c>
      <c r="C140" s="121">
        <v>0.51853747155621788</v>
      </c>
      <c r="D140" s="121">
        <v>0.12862853531975871</v>
      </c>
      <c r="E140" s="121">
        <v>0.33942546677554419</v>
      </c>
      <c r="F140" s="121">
        <v>0.56450340936448562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3">
      <c r="A141" s="283">
        <v>45951</v>
      </c>
      <c r="B141" s="122">
        <v>3.4845632143655263E-2</v>
      </c>
      <c r="C141" s="122">
        <v>0.52901151502612875</v>
      </c>
      <c r="D141" s="122">
        <v>0.13113527972976211</v>
      </c>
      <c r="E141" s="122">
        <v>0.32310112917187361</v>
      </c>
      <c r="F141" s="122">
        <v>0.54581541568062431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3">
      <c r="A142" s="284">
        <v>45952</v>
      </c>
      <c r="B142" s="121">
        <v>4.1380548951874048E-2</v>
      </c>
      <c r="C142" s="121">
        <v>0.65635526590758264</v>
      </c>
      <c r="D142" s="121">
        <v>0.10819646682807919</v>
      </c>
      <c r="E142" s="121">
        <v>0.34343634648718951</v>
      </c>
      <c r="F142" s="121">
        <v>0.5648488359555548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3">
      <c r="A143" s="283">
        <v>45953</v>
      </c>
      <c r="B143" s="122">
        <v>7.3626943496150205E-2</v>
      </c>
      <c r="C143" s="122">
        <v>0.68825455057809171</v>
      </c>
      <c r="D143" s="122">
        <v>0.12890947444816159</v>
      </c>
      <c r="E143" s="122">
        <v>0.35089373871984197</v>
      </c>
      <c r="F143" s="122">
        <v>0.57245012403898743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3">
      <c r="A144" s="284">
        <v>45954</v>
      </c>
      <c r="B144" s="121">
        <v>0.10418040203695191</v>
      </c>
      <c r="C144" s="121">
        <v>0.69933840672515768</v>
      </c>
      <c r="D144" s="121">
        <v>0.15765284476045899</v>
      </c>
      <c r="E144" s="121">
        <v>0.40095331050207278</v>
      </c>
      <c r="F144" s="121">
        <v>0.58384478923506988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3">
      <c r="A145" s="283">
        <v>45957</v>
      </c>
      <c r="B145" s="122">
        <v>0.12330905952247891</v>
      </c>
      <c r="C145" s="122">
        <v>0.70388384733561449</v>
      </c>
      <c r="D145" s="122">
        <v>0.1853800413798147</v>
      </c>
      <c r="E145" s="122">
        <v>0.37052808234252899</v>
      </c>
      <c r="F145" s="122">
        <v>0.61964539766092286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3">
      <c r="A146" s="284">
        <v>45958</v>
      </c>
      <c r="B146" s="121">
        <v>0.15365278783144529</v>
      </c>
      <c r="C146" s="121">
        <v>0.70516137398148726</v>
      </c>
      <c r="D146" s="121">
        <v>0.1750919041054888</v>
      </c>
      <c r="E146" s="121">
        <v>0.35302031389317468</v>
      </c>
      <c r="F146" s="121">
        <v>0.56557826908041153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3">
      <c r="A147" s="283">
        <v>45959</v>
      </c>
      <c r="B147" s="122">
        <v>0.1547652430585966</v>
      </c>
      <c r="C147" s="122">
        <v>0.70345071464382691</v>
      </c>
      <c r="D147" s="122">
        <v>0.17718591032399289</v>
      </c>
      <c r="E147" s="122">
        <v>0.32374631104763968</v>
      </c>
      <c r="F147" s="122">
        <v>0.56778848709934349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3">
      <c r="A148" s="284">
        <v>45960</v>
      </c>
      <c r="B148" s="121">
        <v>0.1605855563987981</v>
      </c>
      <c r="C148" s="121">
        <v>0.7268997238944036</v>
      </c>
      <c r="D148" s="121">
        <v>0.18263146715098871</v>
      </c>
      <c r="E148" s="121">
        <v>0.28583886203244901</v>
      </c>
      <c r="F148" s="121">
        <v>0.57180777985488818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3">
      <c r="A149" s="283">
        <v>45961</v>
      </c>
      <c r="B149" s="122">
        <v>0.16988396907779621</v>
      </c>
      <c r="C149" s="122">
        <v>0.71616412792982675</v>
      </c>
      <c r="D149" s="122">
        <v>0.17424971258823421</v>
      </c>
      <c r="E149" s="122">
        <v>0.27732342819869898</v>
      </c>
      <c r="F149" s="122">
        <v>0.5605309556355389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3">
      <c r="A150" s="284">
        <v>45964</v>
      </c>
      <c r="B150" s="121">
        <v>0.17112179940712</v>
      </c>
      <c r="C150" s="121">
        <v>0.71466627787105041</v>
      </c>
      <c r="D150" s="121">
        <v>0.17455647100361579</v>
      </c>
      <c r="E150" s="121">
        <v>0.27939570608252168</v>
      </c>
      <c r="F150" s="121">
        <v>0.55882313344328582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3">
      <c r="A151" s="283">
        <v>45965</v>
      </c>
      <c r="B151" s="122">
        <v>0.2036244218430785</v>
      </c>
      <c r="C151" s="122">
        <v>0.73212905321128363</v>
      </c>
      <c r="D151" s="122">
        <v>0.22716129382806011</v>
      </c>
      <c r="E151" s="122">
        <v>0.35627495625727529</v>
      </c>
      <c r="F151" s="122">
        <v>0.57298418823620278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3">
      <c r="A152" s="284">
        <v>45966</v>
      </c>
      <c r="B152" s="121">
        <v>0.19409899493284011</v>
      </c>
      <c r="C152" s="121">
        <v>0.73636151588481169</v>
      </c>
      <c r="D152" s="121">
        <v>0.22770595226761339</v>
      </c>
      <c r="E152" s="121">
        <v>0.34360735476537663</v>
      </c>
      <c r="F152" s="121">
        <v>0.48296026726178348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3">
      <c r="A153" s="283">
        <v>45967</v>
      </c>
      <c r="B153" s="122">
        <v>0.1845408439584296</v>
      </c>
      <c r="C153" s="122">
        <v>0.71929315864289201</v>
      </c>
      <c r="D153" s="122">
        <v>0.2059876898544141</v>
      </c>
      <c r="E153" s="122">
        <v>0.32929759024640282</v>
      </c>
      <c r="F153" s="122">
        <v>0.50691275870084695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3">
      <c r="A154" s="284">
        <v>45968</v>
      </c>
      <c r="B154" s="121">
        <v>0.1764416992399746</v>
      </c>
      <c r="C154" s="121">
        <v>0.72398859108959435</v>
      </c>
      <c r="D154" s="121">
        <v>0.20021517134659081</v>
      </c>
      <c r="E154" s="121">
        <v>0.32912137050279899</v>
      </c>
      <c r="F154" s="121">
        <v>0.50362020938907126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3">
      <c r="A155" s="283">
        <v>45971</v>
      </c>
      <c r="B155" s="122">
        <v>0.23219872108227829</v>
      </c>
      <c r="C155" s="122">
        <v>0.74269603270834805</v>
      </c>
      <c r="D155" s="122">
        <v>0.25225285769513578</v>
      </c>
      <c r="E155" s="122">
        <v>0.35245453636785112</v>
      </c>
      <c r="F155" s="122">
        <v>0.54522881146257529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3">
      <c r="A156" s="284">
        <v>45972</v>
      </c>
      <c r="B156" s="121">
        <v>0.28607529744777749</v>
      </c>
      <c r="C156" s="121">
        <v>0.7425412276399902</v>
      </c>
      <c r="D156" s="121">
        <v>0.25608070002282518</v>
      </c>
      <c r="E156" s="121">
        <v>0.36177755164962089</v>
      </c>
      <c r="F156" s="121">
        <v>0.5690999455989304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3">
      <c r="A157" s="283">
        <v>45973</v>
      </c>
      <c r="B157" s="122">
        <v>0.28380711305242851</v>
      </c>
      <c r="C157" s="122">
        <v>0.73954735426084817</v>
      </c>
      <c r="D157" s="122">
        <v>0.26142076572143058</v>
      </c>
      <c r="E157" s="122">
        <v>0.35931438372191998</v>
      </c>
      <c r="F157" s="122">
        <v>0.58541705064471461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3">
      <c r="A158" s="284">
        <v>45974</v>
      </c>
      <c r="B158" s="121">
        <v>0.32490624401946461</v>
      </c>
      <c r="C158" s="121">
        <v>0.76030833404908449</v>
      </c>
      <c r="D158" s="121">
        <v>0.30637942705099103</v>
      </c>
      <c r="E158" s="121">
        <v>0.38893243022989682</v>
      </c>
      <c r="F158" s="121">
        <v>0.61520099835897613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3">
      <c r="A159" s="283">
        <v>45975</v>
      </c>
      <c r="B159" s="122">
        <v>0.32691659167194709</v>
      </c>
      <c r="C159" s="122">
        <v>0.76145323165236467</v>
      </c>
      <c r="D159" s="122">
        <v>0.30832531080746978</v>
      </c>
      <c r="E159" s="122">
        <v>0.37547382589945721</v>
      </c>
      <c r="F159" s="122">
        <v>0.61227895860872339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3">
      <c r="A160" s="284">
        <v>45978</v>
      </c>
      <c r="B160" s="121">
        <v>0.3707580900210658</v>
      </c>
      <c r="C160" s="121">
        <v>0.7677399810901443</v>
      </c>
      <c r="D160" s="121">
        <v>0.46067071066572962</v>
      </c>
      <c r="E160" s="121">
        <v>0.41953350642959131</v>
      </c>
      <c r="F160" s="121">
        <v>0.61576292060140303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3">
      <c r="A161" s="283">
        <v>45979</v>
      </c>
      <c r="B161" s="122">
        <v>0.44976083432088498</v>
      </c>
      <c r="C161" s="122">
        <v>0.7663586858248107</v>
      </c>
      <c r="D161" s="122">
        <v>0.54434327594073628</v>
      </c>
      <c r="E161" s="122">
        <v>0.39288077317519099</v>
      </c>
      <c r="F161" s="122">
        <v>0.59954420812488141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3">
      <c r="A162" s="284">
        <v>45980</v>
      </c>
      <c r="B162" s="121">
        <v>0.4537546372598858</v>
      </c>
      <c r="C162" s="121">
        <v>0.75622457445767965</v>
      </c>
      <c r="D162" s="121">
        <v>0.55328947681467078</v>
      </c>
      <c r="E162" s="121">
        <v>0.39883756732515468</v>
      </c>
      <c r="F162" s="121">
        <v>0.61068303981425487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3">
      <c r="A163" s="283">
        <v>45981</v>
      </c>
      <c r="B163" s="122">
        <v>0.53301595543236757</v>
      </c>
      <c r="C163" s="122">
        <v>0.7545069708870894</v>
      </c>
      <c r="D163" s="122">
        <v>0.56017438199996217</v>
      </c>
      <c r="E163" s="122">
        <v>0.45980248670129409</v>
      </c>
      <c r="F163" s="122">
        <v>0.63347180106780476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3">
      <c r="A164" s="284">
        <v>45982</v>
      </c>
      <c r="B164" s="121">
        <v>0.49695273138362062</v>
      </c>
      <c r="C164" s="121">
        <v>0.68148584005996515</v>
      </c>
      <c r="D164" s="121">
        <v>0.5099936368743937</v>
      </c>
      <c r="E164" s="121">
        <v>0.48113569006777318</v>
      </c>
      <c r="F164" s="121">
        <v>0.60223352764180516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3">
      <c r="A165" s="283">
        <v>45985</v>
      </c>
      <c r="B165" s="122">
        <v>0.53336468957438476</v>
      </c>
      <c r="C165" s="122">
        <v>0.70054140432435386</v>
      </c>
      <c r="D165" s="122">
        <v>0.55893187931016919</v>
      </c>
      <c r="E165" s="122">
        <v>0.32768819379478248</v>
      </c>
      <c r="F165" s="122">
        <v>0.6369352720919319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3">
      <c r="A166" s="284">
        <v>45986</v>
      </c>
      <c r="B166" s="121">
        <v>0.53208975802463077</v>
      </c>
      <c r="C166" s="121">
        <v>0.70156030800844615</v>
      </c>
      <c r="D166" s="121">
        <v>0.55800497882567035</v>
      </c>
      <c r="E166" s="121">
        <v>0.32235508009345021</v>
      </c>
      <c r="F166" s="121">
        <v>0.63627759767098147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3">
      <c r="A167" s="283">
        <v>45987</v>
      </c>
      <c r="B167" s="122">
        <v>0.49862080182630369</v>
      </c>
      <c r="C167" s="122">
        <v>0.70394462602534491</v>
      </c>
      <c r="D167" s="122">
        <v>0.56074998406318266</v>
      </c>
      <c r="E167" s="122">
        <v>0.27256512153653922</v>
      </c>
      <c r="F167" s="122">
        <v>0.62608818299770264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3">
      <c r="A168" s="284">
        <v>45989</v>
      </c>
      <c r="B168" s="121">
        <v>0.52148762594978892</v>
      </c>
      <c r="C168" s="121">
        <v>0.70804373017902544</v>
      </c>
      <c r="D168" s="121">
        <v>0.56963919528368379</v>
      </c>
      <c r="E168" s="121">
        <v>0.2757373157007969</v>
      </c>
      <c r="F168" s="121">
        <v>0.62728603696943575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3">
      <c r="A169" s="283">
        <v>45992</v>
      </c>
      <c r="B169" s="122">
        <v>0.51843952212926514</v>
      </c>
      <c r="C169" s="122">
        <v>0.71217540952698288</v>
      </c>
      <c r="D169" s="122">
        <v>0.55241191772880693</v>
      </c>
      <c r="E169" s="122">
        <v>0.26556534518695418</v>
      </c>
      <c r="F169" s="122">
        <v>0.62449848601845559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3">
      <c r="A170" s="284">
        <v>45993</v>
      </c>
      <c r="B170" s="121">
        <v>0.53714866018155838</v>
      </c>
      <c r="C170" s="121">
        <v>0.71093321491391115</v>
      </c>
      <c r="D170" s="121">
        <v>0.64860452153316772</v>
      </c>
      <c r="E170" s="121">
        <v>0.26403216895500509</v>
      </c>
      <c r="F170" s="121">
        <v>0.6423616010189962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3">
      <c r="A171" s="283">
        <v>45994</v>
      </c>
      <c r="B171" s="122">
        <v>0.55537972654471668</v>
      </c>
      <c r="C171" s="122">
        <v>0.71389295687375987</v>
      </c>
      <c r="D171" s="122">
        <v>0.65446451219398938</v>
      </c>
      <c r="E171" s="122">
        <v>0.27060410777207139</v>
      </c>
      <c r="F171" s="122">
        <v>0.6445948252947048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3">
      <c r="A172" s="284">
        <v>45995</v>
      </c>
      <c r="B172" s="121">
        <v>0.55738867322125474</v>
      </c>
      <c r="C172" s="121">
        <v>0.71402621716180226</v>
      </c>
      <c r="D172" s="121">
        <v>0.66755188866674342</v>
      </c>
      <c r="E172" s="121">
        <v>0.24654638749401811</v>
      </c>
      <c r="F172" s="121">
        <v>0.63711623019404051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3">
      <c r="A173" s="283">
        <v>45996</v>
      </c>
      <c r="B173" s="122">
        <v>0.55455691376331162</v>
      </c>
      <c r="C173" s="122">
        <v>0.71411310218453483</v>
      </c>
      <c r="D173" s="122">
        <v>0.66272306182530183</v>
      </c>
      <c r="E173" s="122">
        <v>0.24084740833146989</v>
      </c>
      <c r="F173" s="122">
        <v>0.63522261741662978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3">
      <c r="A174" s="284">
        <v>45999</v>
      </c>
      <c r="B174" s="121">
        <v>0.532446314328064</v>
      </c>
      <c r="C174" s="121">
        <v>0.69464516488564787</v>
      </c>
      <c r="D174" s="121">
        <v>0.65323266940332503</v>
      </c>
      <c r="E174" s="121">
        <v>0.23215149938881191</v>
      </c>
      <c r="F174" s="121">
        <v>0.60900425736801256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3">
      <c r="A175" s="283">
        <v>46000</v>
      </c>
      <c r="B175" s="122">
        <v>0.50304392236720352</v>
      </c>
      <c r="C175" s="122">
        <v>0.69527832570862003</v>
      </c>
      <c r="D175" s="122">
        <v>0.62261904886871855</v>
      </c>
      <c r="E175" s="122">
        <v>0.23633098786561979</v>
      </c>
      <c r="F175" s="122">
        <v>0.59781666309059356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3">
      <c r="A176" s="284">
        <v>46001</v>
      </c>
      <c r="B176" s="121">
        <v>0.48858222998779322</v>
      </c>
      <c r="C176" s="121">
        <v>0.69107090992375408</v>
      </c>
      <c r="D176" s="121">
        <v>0.63147691966711872</v>
      </c>
      <c r="E176" s="121">
        <v>0.25204457819281412</v>
      </c>
      <c r="F176" s="121">
        <v>0.64609545186023221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3">
      <c r="A177" s="283">
        <v>46002</v>
      </c>
      <c r="B177" s="122">
        <v>0.48556604267629438</v>
      </c>
      <c r="C177" s="122">
        <v>0.69111459971358102</v>
      </c>
      <c r="D177" s="122">
        <v>0.62611471273306019</v>
      </c>
      <c r="E177" s="122">
        <v>0.2829507443994656</v>
      </c>
      <c r="F177" s="122">
        <v>0.64929176060602056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3">
      <c r="A178" s="284">
        <v>46003</v>
      </c>
      <c r="B178" s="121">
        <v>0.52347097464434278</v>
      </c>
      <c r="C178" s="121">
        <v>0.70103200901283869</v>
      </c>
      <c r="D178" s="121">
        <v>0.65902752775708839</v>
      </c>
      <c r="E178" s="121">
        <v>0.30298127228487409</v>
      </c>
      <c r="F178" s="121">
        <v>0.66824838507190354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3">
      <c r="A179" s="283">
        <v>46006</v>
      </c>
      <c r="B179" s="122">
        <v>0.51003342855096057</v>
      </c>
      <c r="C179" s="122">
        <v>0.70446120227826969</v>
      </c>
      <c r="D179" s="122">
        <v>0.65275303745745406</v>
      </c>
      <c r="E179" s="122">
        <v>0.29937780754214482</v>
      </c>
      <c r="F179" s="122">
        <v>0.66694665760735516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3">
      <c r="A180" s="284">
        <v>46007</v>
      </c>
      <c r="B180" s="121">
        <v>0.50670254785413016</v>
      </c>
      <c r="C180" s="121">
        <v>0.71826322665673203</v>
      </c>
      <c r="D180" s="121">
        <v>0.6609747996176859</v>
      </c>
      <c r="E180" s="121">
        <v>0.2928095710384111</v>
      </c>
      <c r="F180" s="121">
        <v>0.66992300253086545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3">
      <c r="A181" s="283">
        <v>46008</v>
      </c>
      <c r="B181" s="122">
        <v>0.49342402302436261</v>
      </c>
      <c r="C181" s="122">
        <v>0.73226732261454786</v>
      </c>
      <c r="D181" s="122">
        <v>0.65474684800676175</v>
      </c>
      <c r="E181" s="122">
        <v>0.26227486734216487</v>
      </c>
      <c r="F181" s="122">
        <v>0.65138960268538559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3">
      <c r="A182" s="284">
        <v>46009</v>
      </c>
      <c r="B182" s="121">
        <v>0.6018526469695854</v>
      </c>
      <c r="C182" s="121">
        <v>0.7220498421778343</v>
      </c>
      <c r="D182" s="121">
        <v>0.67580107609571394</v>
      </c>
      <c r="E182" s="121">
        <v>0.29632133320320819</v>
      </c>
      <c r="F182" s="121">
        <v>0.7535863384831385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3">
      <c r="A183" s="283">
        <v>46010</v>
      </c>
      <c r="B183" s="122">
        <v>0.64504182367878982</v>
      </c>
      <c r="C183" s="122">
        <v>0.75090258653323527</v>
      </c>
      <c r="D183" s="122">
        <v>0.7182891538709637</v>
      </c>
      <c r="E183" s="122">
        <v>0.29761062903986402</v>
      </c>
      <c r="F183" s="122">
        <v>0.74096062823865305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3">
      <c r="A184" s="284">
        <v>46013</v>
      </c>
      <c r="B184" s="121">
        <v>0.64084662486404409</v>
      </c>
      <c r="C184" s="121">
        <v>0.74976518685855076</v>
      </c>
      <c r="D184" s="121">
        <v>0.71846134429359354</v>
      </c>
      <c r="E184" s="121">
        <v>0.29567936694998159</v>
      </c>
      <c r="F184" s="121">
        <v>0.73737565039265007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3">
      <c r="A185" s="283">
        <v>46014</v>
      </c>
      <c r="B185" s="122">
        <v>0.61853013048401873</v>
      </c>
      <c r="C185" s="122">
        <v>0.76143581626691614</v>
      </c>
      <c r="D185" s="122">
        <v>0.69390221742412617</v>
      </c>
      <c r="E185" s="122">
        <v>0.29052633294392383</v>
      </c>
      <c r="F185" s="122">
        <v>0.6789320188045197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3">
      <c r="A186" s="284">
        <v>46015</v>
      </c>
      <c r="B186" s="121">
        <v>0.59484216037535542</v>
      </c>
      <c r="C186" s="121">
        <v>0.76069517145591192</v>
      </c>
      <c r="D186" s="121">
        <v>0.75487152185188555</v>
      </c>
      <c r="E186" s="121">
        <v>0.29064759757964548</v>
      </c>
      <c r="F186" s="121">
        <v>0.6863084226912145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3">
      <c r="A187" s="283">
        <v>46017</v>
      </c>
      <c r="B187" s="122">
        <v>0.58610291777072221</v>
      </c>
      <c r="C187" s="122">
        <v>0.76187896153962309</v>
      </c>
      <c r="D187" s="122">
        <v>0.75253331011285762</v>
      </c>
      <c r="E187" s="122">
        <v>0.29251817573621991</v>
      </c>
      <c r="F187" s="122">
        <v>0.69718159459282747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3">
      <c r="A188" s="284">
        <v>46020</v>
      </c>
      <c r="B188" s="121">
        <v>0.52439336959291583</v>
      </c>
      <c r="C188" s="121">
        <v>0.75132868776190254</v>
      </c>
      <c r="D188" s="121">
        <v>0.72406220702661139</v>
      </c>
      <c r="E188" s="121">
        <v>0.25698010302967228</v>
      </c>
      <c r="F188" s="121">
        <v>0.64505988357259347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3">
      <c r="A189" s="283">
        <v>46021</v>
      </c>
      <c r="B189" s="122">
        <v>0.52531690700053302</v>
      </c>
      <c r="C189" s="122">
        <v>0.75052920806464352</v>
      </c>
      <c r="D189" s="122">
        <v>0.72534436612911946</v>
      </c>
      <c r="E189" s="122">
        <v>0.26513111521094662</v>
      </c>
      <c r="F189" s="122">
        <v>0.65023105096689227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3">
      <c r="A190" s="284">
        <v>46022</v>
      </c>
      <c r="B190" s="121">
        <v>0.54586971788223659</v>
      </c>
      <c r="C190" s="121">
        <v>0.75889840419502086</v>
      </c>
      <c r="D190" s="121">
        <v>0.72478812236396106</v>
      </c>
      <c r="E190" s="121">
        <v>0.2471061874053892</v>
      </c>
      <c r="F190" s="121">
        <v>0.66132896979982014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3">
      <c r="A191" s="283">
        <v>46024</v>
      </c>
      <c r="B191" s="122">
        <v>0.50651603743729856</v>
      </c>
      <c r="C191" s="122">
        <v>0.77062795871548539</v>
      </c>
      <c r="D191" s="122">
        <v>0.65318926003199629</v>
      </c>
      <c r="E191" s="122">
        <v>0.26005697098520719</v>
      </c>
      <c r="F191" s="122">
        <v>0.68472567598812717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3">
      <c r="A192" s="284">
        <v>46027</v>
      </c>
      <c r="B192" s="121">
        <v>0.53963938997852701</v>
      </c>
      <c r="C192" s="121">
        <v>0.75466819233421634</v>
      </c>
      <c r="D192" s="121">
        <v>0.6588984543614379</v>
      </c>
      <c r="E192" s="121">
        <v>0.26634274608103858</v>
      </c>
      <c r="F192" s="121">
        <v>0.70234605958515028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3">
      <c r="A193" s="283">
        <v>46028</v>
      </c>
      <c r="B193" s="122">
        <v>0.5359236935940187</v>
      </c>
      <c r="C193" s="122">
        <v>0.79396270969536975</v>
      </c>
      <c r="D193" s="122">
        <v>0.64454489721480757</v>
      </c>
      <c r="E193" s="122">
        <v>0.22254461438271059</v>
      </c>
      <c r="F193" s="122">
        <v>0.64693777830069865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3">
      <c r="A194" s="284">
        <v>46029</v>
      </c>
      <c r="B194" s="121">
        <v>0.53761193112243455</v>
      </c>
      <c r="C194" s="121">
        <v>0.81499216115199336</v>
      </c>
      <c r="D194" s="121">
        <v>0.64872857176021048</v>
      </c>
      <c r="E194" s="121">
        <v>0.19186177262457069</v>
      </c>
      <c r="F194" s="121">
        <v>0.64106312634392482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3">
      <c r="A195" s="283">
        <v>46030</v>
      </c>
      <c r="B195" s="122">
        <v>0.44818137392201951</v>
      </c>
      <c r="C195" s="122">
        <v>0.74977791089885859</v>
      </c>
      <c r="D195" s="122">
        <v>0.5899224691181798</v>
      </c>
      <c r="E195" s="122">
        <v>0.31309711143290481</v>
      </c>
      <c r="F195" s="122">
        <v>0.5324501826596052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3">
      <c r="A196" s="284">
        <v>46031</v>
      </c>
      <c r="B196" s="121">
        <v>0.41773287482750499</v>
      </c>
      <c r="C196" s="121">
        <v>0.75848809206359336</v>
      </c>
      <c r="D196" s="121">
        <v>0.62432174109262972</v>
      </c>
      <c r="E196" s="121">
        <v>0.29743839511648879</v>
      </c>
      <c r="F196" s="121">
        <v>0.48076912328682458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3">
      <c r="A197" s="283">
        <v>46034</v>
      </c>
      <c r="B197" s="122">
        <v>0.43398584670281481</v>
      </c>
      <c r="C197" s="122">
        <v>0.74008923059737719</v>
      </c>
      <c r="D197" s="122">
        <v>0.60512086098128992</v>
      </c>
      <c r="E197" s="122">
        <v>0.37902118942444402</v>
      </c>
      <c r="F197" s="122">
        <v>0.4581829239763166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3">
      <c r="A198" s="284">
        <v>46035</v>
      </c>
      <c r="B198" s="121">
        <v>0.40737875013831992</v>
      </c>
      <c r="C198" s="121">
        <v>0.73164077098497493</v>
      </c>
      <c r="D198" s="121">
        <v>0.59513499434693984</v>
      </c>
      <c r="E198" s="121">
        <v>0.34830463204686379</v>
      </c>
      <c r="F198" s="121">
        <v>0.46563644114028019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3">
      <c r="A199" s="283">
        <v>46036</v>
      </c>
      <c r="B199" s="122">
        <v>0.51432714934038104</v>
      </c>
      <c r="C199" s="122">
        <v>0.74956925687405795</v>
      </c>
      <c r="D199" s="122">
        <v>0.66201741069777509</v>
      </c>
      <c r="E199" s="122">
        <v>0.42335502239911049</v>
      </c>
      <c r="F199" s="122">
        <v>0.52962399031325313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3">
      <c r="A200" s="284">
        <v>46037</v>
      </c>
      <c r="B200" s="121">
        <v>0.44937944365404309</v>
      </c>
      <c r="C200" s="121">
        <v>0.77450521211544887</v>
      </c>
      <c r="D200" s="121">
        <v>0.63494541114005154</v>
      </c>
      <c r="E200" s="121">
        <v>0.39725590755626711</v>
      </c>
      <c r="F200" s="121">
        <v>0.51581471149718483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3">
      <c r="A201" s="283">
        <v>46038</v>
      </c>
      <c r="B201" s="122">
        <v>0.50921268912473938</v>
      </c>
      <c r="C201" s="122">
        <v>0.76140228641677188</v>
      </c>
      <c r="D201" s="122">
        <v>0.60896959099036563</v>
      </c>
      <c r="E201" s="122">
        <v>0.39384377453433622</v>
      </c>
      <c r="F201" s="122">
        <v>0.4860172818264924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3">
      <c r="A202" s="284">
        <v>46042</v>
      </c>
      <c r="B202" s="121">
        <v>0.52616560313382377</v>
      </c>
      <c r="C202" s="121">
        <v>0.78303209609285751</v>
      </c>
      <c r="D202" s="121">
        <v>0.55798065792779872</v>
      </c>
      <c r="E202" s="121">
        <v>0.45268982755805781</v>
      </c>
      <c r="F202" s="121">
        <v>0.39305257541185462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3">
      <c r="A203" s="283">
        <v>46043</v>
      </c>
      <c r="B203" s="122">
        <v>0.48268165896340331</v>
      </c>
      <c r="C203" s="122">
        <v>0.73445848413715187</v>
      </c>
      <c r="D203" s="122">
        <v>0.43552078464630439</v>
      </c>
      <c r="E203" s="122">
        <v>0.42425954722746018</v>
      </c>
      <c r="F203" s="122">
        <v>0.38512323991926289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3">
      <c r="A204" s="284">
        <v>46044</v>
      </c>
      <c r="B204" s="121">
        <v>0.5143877050738771</v>
      </c>
      <c r="C204" s="121">
        <v>0.74283179155700318</v>
      </c>
      <c r="D204" s="121">
        <v>0.42168094232221448</v>
      </c>
      <c r="E204" s="121">
        <v>0.44629552416088009</v>
      </c>
      <c r="F204" s="121">
        <v>0.43866336292917141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3">
      <c r="A205" s="283">
        <v>46045</v>
      </c>
      <c r="B205" s="122">
        <v>0.51749931582261155</v>
      </c>
      <c r="C205" s="122">
        <v>0.73821335622924555</v>
      </c>
      <c r="D205" s="122">
        <v>0.43637247746378838</v>
      </c>
      <c r="E205" s="122">
        <v>0.44578435481475431</v>
      </c>
      <c r="F205" s="122">
        <v>0.44020805540258351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3">
      <c r="A206" s="284">
        <v>46048</v>
      </c>
      <c r="B206" s="121">
        <v>0.52583224493577807</v>
      </c>
      <c r="C206" s="121">
        <v>0.73878940175475605</v>
      </c>
      <c r="D206" s="121">
        <v>0.45654620176059307</v>
      </c>
      <c r="E206" s="121">
        <v>0.43921283328531058</v>
      </c>
      <c r="F206" s="121">
        <v>0.45089503652503871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3">
      <c r="A207" s="283">
        <v>46049</v>
      </c>
      <c r="B207" s="122">
        <v>0.48164220623905379</v>
      </c>
      <c r="C207" s="122">
        <v>0.74655832806844047</v>
      </c>
      <c r="D207" s="122">
        <v>0.48372470298645293</v>
      </c>
      <c r="E207" s="122">
        <v>0.4164187546278047</v>
      </c>
      <c r="F207" s="122">
        <v>0.40082327906702531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3">
      <c r="A208" s="284">
        <v>46050</v>
      </c>
      <c r="B208" s="121">
        <v>0.41584832647183789</v>
      </c>
      <c r="C208" s="121">
        <v>0.69908987047460436</v>
      </c>
      <c r="D208" s="121">
        <v>0.41738079245352028</v>
      </c>
      <c r="E208" s="121">
        <v>0.44864608300804398</v>
      </c>
      <c r="F208" s="121">
        <v>0.29676532985805659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3">
      <c r="A209" s="283">
        <v>46051</v>
      </c>
      <c r="B209" s="122">
        <v>0.3265249038374356</v>
      </c>
      <c r="C209" s="122">
        <v>0.71350357317605784</v>
      </c>
      <c r="D209" s="122">
        <v>0.3629359982257846</v>
      </c>
      <c r="E209" s="122">
        <v>0.45760652253081657</v>
      </c>
      <c r="F209" s="122">
        <v>0.31272200031470859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3">
      <c r="A210" s="284">
        <v>46052</v>
      </c>
      <c r="B210" s="121">
        <v>0.67265643306580114</v>
      </c>
      <c r="C210" s="121">
        <v>0.6809538622518253</v>
      </c>
      <c r="D210" s="121">
        <v>0.44087564719439659</v>
      </c>
      <c r="E210" s="121">
        <v>0.44535518699445281</v>
      </c>
      <c r="F210" s="121">
        <v>0.39531249567673021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3">
      <c r="A211" s="283">
        <v>46055</v>
      </c>
      <c r="B211" s="122">
        <v>0.66933830198023236</v>
      </c>
      <c r="C211" s="122">
        <v>0.61560109910663252</v>
      </c>
      <c r="D211" s="122">
        <v>0.45837530246683311</v>
      </c>
      <c r="E211" s="122">
        <v>0.45696997133623168</v>
      </c>
      <c r="F211" s="122">
        <v>0.42285771777603531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3">
      <c r="A212" s="284">
        <v>46056</v>
      </c>
      <c r="B212" s="121">
        <v>0.67268087044705493</v>
      </c>
      <c r="C212" s="121">
        <v>0.65416909546990809</v>
      </c>
      <c r="D212" s="121">
        <v>0.42717096900261392</v>
      </c>
      <c r="E212" s="121">
        <v>0.53839142017818176</v>
      </c>
      <c r="F212" s="121">
        <v>0.47362083782005471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3">
      <c r="A213" s="283">
        <v>46057</v>
      </c>
      <c r="B213" s="122">
        <v>0.59206732990359356</v>
      </c>
      <c r="C213" s="122">
        <v>0.66562581229899309</v>
      </c>
      <c r="D213" s="122">
        <v>0.5037183053342309</v>
      </c>
      <c r="E213" s="122">
        <v>0.38907586885522838</v>
      </c>
      <c r="F213" s="122">
        <v>0.4327715945645188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3">
      <c r="A214" s="284">
        <v>46058</v>
      </c>
      <c r="B214" s="121">
        <v>0.58893065318649818</v>
      </c>
      <c r="C214" s="121">
        <v>0.60686908586974553</v>
      </c>
      <c r="D214" s="121">
        <v>0.48858767984468082</v>
      </c>
      <c r="E214" s="121">
        <v>0.38383252868253759</v>
      </c>
      <c r="F214" s="121">
        <v>0.45402670137726359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3">
      <c r="A215" s="283">
        <v>46059</v>
      </c>
      <c r="B215" s="122">
        <v>0.63633510621404021</v>
      </c>
      <c r="C215" s="122">
        <v>0.6865237520524694</v>
      </c>
      <c r="D215" s="122">
        <v>0.56157724168433432</v>
      </c>
      <c r="E215" s="122">
        <v>0.42146975261900133</v>
      </c>
      <c r="F215" s="122">
        <v>0.52986789437170467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3">
      <c r="A216" s="284">
        <v>46062</v>
      </c>
      <c r="B216" s="121">
        <v>0.68629857876844147</v>
      </c>
      <c r="C216" s="121">
        <v>0.69563878181511729</v>
      </c>
      <c r="D216" s="121">
        <v>0.56440645766562769</v>
      </c>
      <c r="E216" s="121">
        <v>0.41263537753063279</v>
      </c>
      <c r="F216" s="121">
        <v>0.54312683010001717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3">
      <c r="A217" s="283">
        <v>46063</v>
      </c>
      <c r="B217" s="122">
        <v>0.69211298050998959</v>
      </c>
      <c r="C217" s="122">
        <v>0.69754907817583789</v>
      </c>
      <c r="D217" s="122">
        <v>0.54964269254776554</v>
      </c>
      <c r="E217" s="122">
        <v>0.41920146649998907</v>
      </c>
      <c r="F217" s="122">
        <v>0.51426504727796074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3">
      <c r="A218" s="284">
        <v>46064</v>
      </c>
      <c r="B218" s="121">
        <v>0.59911987739524186</v>
      </c>
      <c r="C218" s="121">
        <v>0.69751740944793295</v>
      </c>
      <c r="D218" s="121">
        <v>0.54311863811355976</v>
      </c>
      <c r="E218" s="121">
        <v>0.40547606465676211</v>
      </c>
      <c r="F218" s="121">
        <v>0.38409605797916713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3">
      <c r="A219" s="283">
        <v>46065</v>
      </c>
      <c r="B219" s="122">
        <v>0.58793367572598865</v>
      </c>
      <c r="C219" s="122">
        <v>0.7176324823548953</v>
      </c>
      <c r="D219" s="122">
        <v>0.61491233894874042</v>
      </c>
      <c r="E219" s="122">
        <v>0.35660854655139779</v>
      </c>
      <c r="F219" s="122">
        <v>0.40811046933884598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3">
      <c r="A220" s="284">
        <v>46066</v>
      </c>
      <c r="B220" s="121">
        <v>0.56188456023648969</v>
      </c>
      <c r="C220" s="121">
        <v>0.70505583919294701</v>
      </c>
      <c r="D220" s="121">
        <v>0.61290249921908913</v>
      </c>
      <c r="E220" s="121">
        <v>0.36717751542158222</v>
      </c>
      <c r="F220" s="121">
        <v>0.40839104267285342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3">
      <c r="A221" s="283">
        <v>46070</v>
      </c>
      <c r="B221" s="122">
        <v>0.58117788851595098</v>
      </c>
      <c r="C221" s="122">
        <v>0.69563903016880557</v>
      </c>
      <c r="D221" s="122">
        <v>0.61790742266033427</v>
      </c>
      <c r="E221" s="122">
        <v>0.36381123001699278</v>
      </c>
      <c r="F221" s="122">
        <v>0.41063444851722158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3">
      <c r="A222" s="284">
        <v>46071</v>
      </c>
      <c r="B222" s="121">
        <v>0.57859956869831719</v>
      </c>
      <c r="C222" s="121">
        <v>0.71407725609773498</v>
      </c>
      <c r="D222" s="121">
        <v>0.62374313062412579</v>
      </c>
      <c r="E222" s="121">
        <v>0.37191416582512898</v>
      </c>
      <c r="F222" s="121">
        <v>0.40366090982044911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3">
      <c r="A223" s="283">
        <v>46072</v>
      </c>
      <c r="B223" s="122">
        <v>0.58268219954485412</v>
      </c>
      <c r="C223" s="122">
        <v>0.72099707004272973</v>
      </c>
      <c r="D223" s="122">
        <v>0.63243053678818517</v>
      </c>
      <c r="E223" s="122">
        <v>0.34939154008643319</v>
      </c>
      <c r="F223" s="122">
        <v>0.39819175860696521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3">
      <c r="A224" s="284">
        <v>46073</v>
      </c>
      <c r="B224" s="121">
        <v>0.58160400690469694</v>
      </c>
      <c r="C224" s="121">
        <v>0.70617208000994236</v>
      </c>
      <c r="D224" s="121">
        <v>0.63331181444972406</v>
      </c>
      <c r="E224" s="121">
        <v>0.35627057409853219</v>
      </c>
      <c r="F224" s="121">
        <v>0.39651964049924793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3">
      <c r="A225" s="283">
        <v>46076</v>
      </c>
      <c r="B225" s="122">
        <v>0.58776425613789796</v>
      </c>
      <c r="C225" s="122">
        <v>0.70171905961924674</v>
      </c>
      <c r="D225" s="122">
        <v>0.64744276542407619</v>
      </c>
      <c r="E225" s="122">
        <v>0.39683195592496079</v>
      </c>
      <c r="F225" s="122">
        <v>0.41076109300530939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3">
      <c r="A226" s="284">
        <v>46077</v>
      </c>
      <c r="B226" s="121">
        <v>0.59802638538482678</v>
      </c>
      <c r="C226" s="121">
        <v>0.64851245535718982</v>
      </c>
      <c r="D226" s="121">
        <v>0.64280025914913508</v>
      </c>
      <c r="E226" s="121">
        <v>0.40313138694499201</v>
      </c>
      <c r="F226" s="121">
        <v>0.43907578133630593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3">
      <c r="A227" s="283">
        <v>46078</v>
      </c>
      <c r="B227" s="122">
        <v>0.60144347766772821</v>
      </c>
      <c r="C227" s="122">
        <v>0.66522532350849717</v>
      </c>
      <c r="D227" s="122">
        <v>0.66152875852031279</v>
      </c>
      <c r="E227" s="122">
        <v>0.46160260916276119</v>
      </c>
      <c r="F227" s="122">
        <v>0.45140417603150512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3">
      <c r="A228" s="284">
        <v>46079</v>
      </c>
      <c r="B228" s="121">
        <v>0.61597962649261939</v>
      </c>
      <c r="C228" s="121">
        <v>0.68091493088644317</v>
      </c>
      <c r="D228" s="121">
        <v>0.61221444653397217</v>
      </c>
      <c r="E228" s="121">
        <v>0.3953438450165031</v>
      </c>
      <c r="F228" s="121">
        <v>0.40035919177255519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3">
      <c r="A229" s="283">
        <v>46080</v>
      </c>
      <c r="B229" s="122">
        <v>0.6079177844477941</v>
      </c>
      <c r="C229" s="122">
        <v>0.67071639980403075</v>
      </c>
      <c r="D229" s="122">
        <v>0.6019768592309136</v>
      </c>
      <c r="E229" s="122">
        <v>0.34732421327159191</v>
      </c>
      <c r="F229" s="122">
        <v>0.38949971966709102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3">
      <c r="A230" s="284">
        <v>46083</v>
      </c>
      <c r="B230" s="121">
        <v>0.61557420123051954</v>
      </c>
      <c r="C230" s="121">
        <v>0.66833068754621205</v>
      </c>
      <c r="D230" s="121">
        <v>0.60525016641246943</v>
      </c>
      <c r="E230" s="121">
        <v>0.35347059996573832</v>
      </c>
      <c r="F230" s="121">
        <v>0.384610139948176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3">
      <c r="A231" s="283">
        <v>46084</v>
      </c>
      <c r="B231" s="122">
        <v>0.60774207349829401</v>
      </c>
      <c r="C231" s="122">
        <v>0.68735673739983705</v>
      </c>
      <c r="D231" s="122">
        <v>0.59356472262725435</v>
      </c>
      <c r="E231" s="122">
        <v>0.30762974295442469</v>
      </c>
      <c r="F231" s="122">
        <v>0.34301712770269921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3">
      <c r="A232" s="284">
        <v>46085</v>
      </c>
      <c r="B232" s="121">
        <v>0.61010312480485185</v>
      </c>
      <c r="C232" s="121">
        <v>0.64221952187017417</v>
      </c>
      <c r="D232" s="121">
        <v>0.65628720926733941</v>
      </c>
      <c r="E232" s="121">
        <v>0.30337249987658782</v>
      </c>
      <c r="F232" s="121">
        <v>0.40401769829999301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3">
      <c r="A233" s="283">
        <v>46086</v>
      </c>
      <c r="B233" s="122">
        <v>0.63133852431397208</v>
      </c>
      <c r="C233" s="122">
        <v>0.61566361933042468</v>
      </c>
      <c r="D233" s="122">
        <v>0.70166940209507378</v>
      </c>
      <c r="E233" s="122">
        <v>0.28476063731160822</v>
      </c>
      <c r="F233" s="122">
        <v>0.39307406551342322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3">
      <c r="A234" s="284">
        <v>46087</v>
      </c>
      <c r="B234" s="121">
        <v>0.63659801960338214</v>
      </c>
      <c r="C234" s="121">
        <v>0.62968752061105848</v>
      </c>
      <c r="D234" s="121">
        <v>0.70306621086454868</v>
      </c>
      <c r="E234" s="121">
        <v>0.21139271738910681</v>
      </c>
      <c r="F234" s="121">
        <v>0.38976571084275052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3">
      <c r="A235" s="283">
        <v>46090</v>
      </c>
      <c r="B235" s="122">
        <v>0.63623681001858623</v>
      </c>
      <c r="C235" s="122">
        <v>0.67284977318851691</v>
      </c>
      <c r="D235" s="122">
        <v>0.69857468718514459</v>
      </c>
      <c r="E235" s="122">
        <v>0.18406012476607581</v>
      </c>
      <c r="F235" s="122">
        <v>0.41710907367123767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3">
      <c r="A236" s="284">
        <v>46091</v>
      </c>
      <c r="B236" s="121">
        <v>0.62710323514203314</v>
      </c>
      <c r="C236" s="121">
        <v>0.66642189864299839</v>
      </c>
      <c r="D236" s="121">
        <v>0.68292540605675045</v>
      </c>
      <c r="E236" s="121">
        <v>0.1789057563850896</v>
      </c>
      <c r="F236" s="121">
        <v>0.4126706453055719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3">
      <c r="A237" s="283">
        <v>46092</v>
      </c>
      <c r="B237" s="122">
        <v>0.62987880267749397</v>
      </c>
      <c r="C237" s="122">
        <v>0.65557184880053099</v>
      </c>
      <c r="D237" s="122">
        <v>0.68343145175604292</v>
      </c>
      <c r="E237" s="122">
        <v>0.1983779046256573</v>
      </c>
      <c r="F237" s="122">
        <v>0.42666605213135461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3">
      <c r="A238" s="284">
        <v>46093</v>
      </c>
      <c r="B238" s="121">
        <v>0.63009925136077716</v>
      </c>
      <c r="C238" s="121">
        <v>0.66310281682680694</v>
      </c>
      <c r="D238" s="121">
        <v>0.67583054800932529</v>
      </c>
      <c r="E238" s="121">
        <v>0.2015982897827463</v>
      </c>
      <c r="F238" s="121">
        <v>0.42064737933718499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3">
      <c r="A239" s="283">
        <v>46094</v>
      </c>
      <c r="B239" s="122">
        <v>0.64406063880036502</v>
      </c>
      <c r="C239" s="122">
        <v>0.65104143754195953</v>
      </c>
      <c r="D239" s="122">
        <v>0.68491187907260664</v>
      </c>
      <c r="E239" s="122">
        <v>0.18418443660086911</v>
      </c>
      <c r="F239" s="122">
        <v>0.41419217944699699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3">
      <c r="A240" s="284">
        <v>46097</v>
      </c>
      <c r="B240" s="121">
        <v>0.55273314792233841</v>
      </c>
      <c r="C240" s="121">
        <v>0.66129203739817499</v>
      </c>
      <c r="D240" s="121">
        <v>0.66105358994299424</v>
      </c>
      <c r="E240" s="121">
        <v>0.20849347211557001</v>
      </c>
      <c r="F240" s="121">
        <v>0.39232257455859482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3">
      <c r="A241" s="283">
        <v>46098</v>
      </c>
      <c r="B241" s="122">
        <v>0.5540471702944948</v>
      </c>
      <c r="C241" s="122">
        <v>0.65452135735444039</v>
      </c>
      <c r="D241" s="122">
        <v>0.66032159426501313</v>
      </c>
      <c r="E241" s="122">
        <v>0.2321575542095872</v>
      </c>
      <c r="F241" s="122">
        <v>0.399844433101265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3">
      <c r="A242" s="284">
        <v>46099</v>
      </c>
      <c r="B242" s="121">
        <v>0.54572348760911726</v>
      </c>
      <c r="C242" s="121">
        <v>0.64131360060034237</v>
      </c>
      <c r="D242" s="121">
        <v>0.65809746510007305</v>
      </c>
      <c r="E242" s="121">
        <v>0.15897315128290909</v>
      </c>
      <c r="F242" s="121">
        <v>0.36077120829235582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3">
      <c r="A243" s="283">
        <v>46100</v>
      </c>
      <c r="B243" s="122">
        <v>0.56892275348595245</v>
      </c>
      <c r="C243" s="122">
        <v>0.60497775843497603</v>
      </c>
      <c r="D243" s="122">
        <v>0.62241744228600226</v>
      </c>
      <c r="E243" s="122">
        <v>0.20354495902616471</v>
      </c>
      <c r="F243" s="122">
        <v>0.35483456393148638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3">
      <c r="A244" s="284">
        <v>46101</v>
      </c>
      <c r="B244" s="123">
        <v>0.55951638628809475</v>
      </c>
      <c r="C244" s="123">
        <v>0.6581189421724698</v>
      </c>
      <c r="D244" s="123">
        <v>0.59002672604669792</v>
      </c>
      <c r="E244" s="123">
        <v>0.1691243698410313</v>
      </c>
      <c r="F244" s="123">
        <v>0.33961227267470923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</sheetData>
  <mergeCells count="6">
    <mergeCell ref="A1:N1"/>
    <mergeCell ref="H4:M4"/>
    <mergeCell ref="A2:N2"/>
    <mergeCell ref="O4:T4"/>
    <mergeCell ref="A13:H13"/>
    <mergeCell ref="A4:F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32D2D"/>
  </sheetPr>
  <dimension ref="A1:M278"/>
  <sheetViews>
    <sheetView showGridLines="0" zoomScale="110" zoomScaleNormal="110" workbookViewId="0">
      <pane ySplit="2" topLeftCell="A6" activePane="bottomLeft" state="frozen"/>
      <selection pane="bottomLeft" sqref="A1:L1"/>
    </sheetView>
  </sheetViews>
  <sheetFormatPr defaultRowHeight="14.4" x14ac:dyDescent="0.3"/>
  <cols>
    <col min="1" max="1" width="11.88671875" bestFit="1" customWidth="1"/>
    <col min="2" max="6" width="8.88671875" customWidth="1"/>
    <col min="7" max="7" width="10.77734375" customWidth="1"/>
    <col min="8" max="8" width="10.21875" customWidth="1"/>
    <col min="9" max="13" width="8.88671875" customWidth="1"/>
  </cols>
  <sheetData>
    <row r="1" spans="1:13" ht="36" customHeight="1" thickBot="1" x14ac:dyDescent="0.35">
      <c r="A1" s="332" t="s">
        <v>165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2"/>
    </row>
    <row r="2" spans="1:13" ht="15" thickTop="1" x14ac:dyDescent="0.3">
      <c r="A2" s="324" t="s">
        <v>35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"/>
    </row>
    <row r="3" spans="1:13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37" t="s">
        <v>36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3">
      <c r="A5" s="199" t="s">
        <v>37</v>
      </c>
      <c r="B5" s="199" t="s">
        <v>38</v>
      </c>
      <c r="C5" s="199" t="s">
        <v>39</v>
      </c>
      <c r="D5" s="199" t="s">
        <v>40</v>
      </c>
      <c r="E5" s="199" t="s">
        <v>41</v>
      </c>
      <c r="F5" s="1"/>
      <c r="G5" s="1"/>
      <c r="H5" s="1"/>
      <c r="I5" s="1"/>
      <c r="J5" s="1"/>
      <c r="K5" s="1"/>
      <c r="L5" s="1"/>
      <c r="M5" s="1"/>
    </row>
    <row r="6" spans="1:13" x14ac:dyDescent="0.3">
      <c r="A6" s="200" t="s">
        <v>4</v>
      </c>
      <c r="B6" s="204" t="s">
        <v>42</v>
      </c>
      <c r="C6" s="205">
        <v>30</v>
      </c>
      <c r="D6" s="206">
        <v>316</v>
      </c>
      <c r="E6" s="207">
        <v>9480</v>
      </c>
      <c r="F6" s="1"/>
      <c r="G6" s="1"/>
      <c r="H6" s="1"/>
      <c r="I6" s="1"/>
      <c r="J6" s="1"/>
      <c r="K6" s="1"/>
      <c r="L6" s="1"/>
      <c r="M6" s="1"/>
    </row>
    <row r="7" spans="1:13" x14ac:dyDescent="0.3">
      <c r="A7" s="201" t="s">
        <v>5</v>
      </c>
      <c r="B7" s="208" t="s">
        <v>42</v>
      </c>
      <c r="C7" s="209">
        <v>16</v>
      </c>
      <c r="D7" s="210">
        <v>442</v>
      </c>
      <c r="E7" s="211">
        <v>7072</v>
      </c>
      <c r="F7" s="1"/>
      <c r="G7" s="1"/>
      <c r="H7" s="1"/>
      <c r="I7" s="1"/>
      <c r="J7" s="1"/>
      <c r="K7" s="1"/>
      <c r="L7" s="1"/>
      <c r="M7" s="1"/>
    </row>
    <row r="8" spans="1:13" x14ac:dyDescent="0.3">
      <c r="A8" s="202" t="s">
        <v>6</v>
      </c>
      <c r="B8" s="208" t="s">
        <v>42</v>
      </c>
      <c r="C8" s="212">
        <v>11</v>
      </c>
      <c r="D8" s="213">
        <v>456</v>
      </c>
      <c r="E8" s="214">
        <v>5016</v>
      </c>
      <c r="F8" s="1"/>
      <c r="G8" s="1"/>
      <c r="H8" s="1"/>
      <c r="I8" s="1"/>
      <c r="J8" s="1"/>
      <c r="K8" s="1"/>
      <c r="L8" s="1"/>
      <c r="M8" s="1"/>
    </row>
    <row r="9" spans="1:13" x14ac:dyDescent="0.3">
      <c r="A9" s="201" t="s">
        <v>7</v>
      </c>
      <c r="B9" s="215" t="s">
        <v>43</v>
      </c>
      <c r="C9" s="209">
        <v>17</v>
      </c>
      <c r="D9" s="210">
        <v>591</v>
      </c>
      <c r="E9" s="211">
        <v>10047</v>
      </c>
      <c r="F9" s="1"/>
      <c r="G9" s="1"/>
      <c r="H9" s="1"/>
      <c r="I9" s="1"/>
      <c r="J9" s="1"/>
      <c r="K9" s="1"/>
      <c r="L9" s="1"/>
      <c r="M9" s="1"/>
    </row>
    <row r="10" spans="1:13" x14ac:dyDescent="0.3">
      <c r="A10" s="203" t="s">
        <v>8</v>
      </c>
      <c r="B10" s="216" t="s">
        <v>43</v>
      </c>
      <c r="C10" s="217">
        <v>221</v>
      </c>
      <c r="D10" s="218">
        <v>18.39</v>
      </c>
      <c r="E10" s="219">
        <v>4064.19</v>
      </c>
      <c r="F10" s="1"/>
      <c r="G10" s="1"/>
      <c r="H10" s="1"/>
      <c r="I10" s="1"/>
      <c r="J10" s="1"/>
      <c r="K10" s="1"/>
      <c r="L10" s="1"/>
      <c r="M10" s="1"/>
    </row>
    <row r="11" spans="1:13" ht="6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335" t="s">
        <v>44</v>
      </c>
      <c r="B12" s="326"/>
      <c r="C12" s="326"/>
      <c r="D12" s="326"/>
      <c r="E12" s="326"/>
      <c r="F12" s="326"/>
      <c r="G12" s="326"/>
      <c r="H12" s="326"/>
      <c r="I12" s="326"/>
      <c r="J12" s="326"/>
      <c r="K12" s="4"/>
      <c r="L12" s="4"/>
      <c r="M12" s="4"/>
    </row>
    <row r="13" spans="1:13" ht="19.2" x14ac:dyDescent="0.3">
      <c r="A13" s="220" t="s">
        <v>45</v>
      </c>
      <c r="B13" s="221">
        <v>6382.2723269835897</v>
      </c>
      <c r="C13" s="1"/>
      <c r="D13" s="272" t="s">
        <v>46</v>
      </c>
      <c r="E13" s="221">
        <v>9181.1472486483144</v>
      </c>
      <c r="F13" s="1"/>
      <c r="G13" s="272" t="s">
        <v>47</v>
      </c>
      <c r="H13" s="223">
        <v>-2798.8749216647238</v>
      </c>
      <c r="I13" s="1"/>
      <c r="J13" s="1"/>
      <c r="K13" s="1"/>
      <c r="L13" s="1"/>
      <c r="M13" s="1"/>
    </row>
    <row r="14" spans="1:13" ht="19.2" x14ac:dyDescent="0.3">
      <c r="A14" s="220" t="s">
        <v>48</v>
      </c>
      <c r="B14" s="222">
        <v>6.3822723269835901E-2</v>
      </c>
      <c r="C14" s="1"/>
      <c r="D14" s="272" t="s">
        <v>49</v>
      </c>
      <c r="E14" s="224">
        <v>0.94767408126405506</v>
      </c>
      <c r="F14" s="1"/>
      <c r="G14" s="272" t="s">
        <v>50</v>
      </c>
      <c r="H14" s="222">
        <v>0.52</v>
      </c>
      <c r="I14" s="1"/>
      <c r="J14" s="1"/>
      <c r="K14" s="1"/>
      <c r="L14" s="1"/>
      <c r="M14" s="1"/>
    </row>
    <row r="15" spans="1:13" ht="19.2" x14ac:dyDescent="0.3">
      <c r="A15" s="220" t="s">
        <v>51</v>
      </c>
      <c r="B15" s="223">
        <v>-2169.4103141561818</v>
      </c>
      <c r="C15" s="1"/>
      <c r="D15" s="272" t="s">
        <v>52</v>
      </c>
      <c r="E15" s="223">
        <v>-629.46460750854249</v>
      </c>
      <c r="F15" s="1"/>
      <c r="G15" s="272" t="s">
        <v>53</v>
      </c>
      <c r="H15" s="221">
        <v>3998.1885637924729</v>
      </c>
      <c r="I15" s="1"/>
      <c r="J15" s="1"/>
      <c r="K15" s="1"/>
      <c r="L15" s="1"/>
      <c r="M15" s="1"/>
    </row>
    <row r="16" spans="1:13" x14ac:dyDescent="0.3">
      <c r="A16" s="220" t="s">
        <v>54</v>
      </c>
      <c r="B16" s="221">
        <v>1453.0453628371331</v>
      </c>
      <c r="C16" s="1"/>
      <c r="D16" s="272" t="s">
        <v>55</v>
      </c>
      <c r="E16" s="223">
        <v>-1656.8518166633501</v>
      </c>
      <c r="F16" s="1"/>
      <c r="G16" s="272" t="s">
        <v>56</v>
      </c>
      <c r="H16" s="223">
        <v>-5609.2498335706914</v>
      </c>
      <c r="I16" s="1"/>
      <c r="J16" s="1"/>
      <c r="K16" s="1"/>
      <c r="L16" s="1"/>
      <c r="M16" s="1"/>
    </row>
    <row r="17" spans="1:13" ht="6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225" t="s">
        <v>57</v>
      </c>
      <c r="B18" s="1"/>
      <c r="C18" s="1"/>
      <c r="D18" s="1"/>
      <c r="E18" s="1"/>
      <c r="F18" s="1"/>
      <c r="G18" s="1"/>
      <c r="H18" s="226" t="s">
        <v>58</v>
      </c>
      <c r="I18" s="1"/>
      <c r="J18" s="1"/>
      <c r="K18" s="1"/>
      <c r="L18" s="1"/>
      <c r="M18" s="1"/>
    </row>
    <row r="19" spans="1:13" x14ac:dyDescent="0.3">
      <c r="A19" s="196" t="s">
        <v>29</v>
      </c>
      <c r="B19" s="196" t="s">
        <v>59</v>
      </c>
      <c r="C19" s="196" t="s">
        <v>60</v>
      </c>
      <c r="D19" s="196" t="s">
        <v>61</v>
      </c>
      <c r="E19" s="196" t="s">
        <v>62</v>
      </c>
      <c r="F19" s="196" t="s">
        <v>63</v>
      </c>
      <c r="G19" s="1"/>
      <c r="H19" s="196" t="s">
        <v>29</v>
      </c>
      <c r="I19" s="196" t="s">
        <v>59</v>
      </c>
      <c r="J19" s="196" t="s">
        <v>60</v>
      </c>
      <c r="K19" s="196" t="s">
        <v>61</v>
      </c>
      <c r="L19" s="196" t="s">
        <v>62</v>
      </c>
      <c r="M19" s="196" t="s">
        <v>63</v>
      </c>
    </row>
    <row r="20" spans="1:13" x14ac:dyDescent="0.3">
      <c r="A20" s="227">
        <v>45743</v>
      </c>
      <c r="B20" s="228">
        <v>-1656.8518166633501</v>
      </c>
      <c r="C20" s="228">
        <v>-1804.3331688101721</v>
      </c>
      <c r="D20" s="229">
        <v>57.247863247863407</v>
      </c>
      <c r="E20" s="229">
        <v>90.233488898958413</v>
      </c>
      <c r="F20" s="230">
        <v>-147.48135214682179</v>
      </c>
      <c r="G20" s="1"/>
      <c r="H20" s="242">
        <v>45756</v>
      </c>
      <c r="I20" s="229">
        <v>1453.0453628371331</v>
      </c>
      <c r="J20" s="229">
        <v>3445.1422537327489</v>
      </c>
      <c r="K20" s="228">
        <v>-1205.949093880691</v>
      </c>
      <c r="L20" s="228">
        <v>-786.147797014925</v>
      </c>
      <c r="M20" s="243">
        <v>1992.0968908956161</v>
      </c>
    </row>
    <row r="21" spans="1:13" x14ac:dyDescent="0.3">
      <c r="A21" s="231">
        <v>46065</v>
      </c>
      <c r="B21" s="232">
        <v>-1195.5915014251891</v>
      </c>
      <c r="C21" s="232">
        <v>-1734.031729665601</v>
      </c>
      <c r="D21" s="233">
        <v>204.3452072221958</v>
      </c>
      <c r="E21" s="233">
        <v>334.09502101821619</v>
      </c>
      <c r="F21" s="234">
        <v>-538.4402282404119</v>
      </c>
      <c r="G21" s="1"/>
      <c r="H21" s="244">
        <v>45910</v>
      </c>
      <c r="I21" s="245">
        <v>1141.502298451248</v>
      </c>
      <c r="J21" s="245">
        <v>930.41580843385077</v>
      </c>
      <c r="K21" s="246">
        <v>-3.288367125459724</v>
      </c>
      <c r="L21" s="245">
        <v>214.3748571428568</v>
      </c>
      <c r="M21" s="247">
        <v>-211.0864900173971</v>
      </c>
    </row>
    <row r="22" spans="1:13" x14ac:dyDescent="0.3">
      <c r="A22" s="231">
        <v>45936</v>
      </c>
      <c r="B22" s="235">
        <v>-1182.0710997918791</v>
      </c>
      <c r="C22" s="235">
        <v>-1145.230792796624</v>
      </c>
      <c r="D22" s="235">
        <v>-75.454938824233892</v>
      </c>
      <c r="E22" s="236">
        <v>38.614631828978752</v>
      </c>
      <c r="F22" s="237">
        <v>36.840306995255141</v>
      </c>
      <c r="G22" s="1"/>
      <c r="H22" s="248">
        <v>46086</v>
      </c>
      <c r="I22" s="236">
        <v>1096.356969386431</v>
      </c>
      <c r="J22" s="236">
        <v>1135.885658430893</v>
      </c>
      <c r="K22" s="236">
        <v>30.268489562014441</v>
      </c>
      <c r="L22" s="235">
        <v>-69.797178606477232</v>
      </c>
      <c r="M22" s="237">
        <v>39.528689044462787</v>
      </c>
    </row>
    <row r="23" spans="1:13" x14ac:dyDescent="0.3">
      <c r="A23" s="231">
        <v>46003</v>
      </c>
      <c r="B23" s="232">
        <v>-1132.400706067172</v>
      </c>
      <c r="C23" s="232">
        <v>-1577.9261551171701</v>
      </c>
      <c r="D23" s="233">
        <v>192.0811407014296</v>
      </c>
      <c r="E23" s="233">
        <v>253.444308348568</v>
      </c>
      <c r="F23" s="234">
        <v>-445.52544904999758</v>
      </c>
      <c r="G23" s="1"/>
      <c r="H23" s="248">
        <v>45785</v>
      </c>
      <c r="I23" s="233">
        <v>992.25557249919723</v>
      </c>
      <c r="J23" s="233">
        <v>1094.02216222328</v>
      </c>
      <c r="K23" s="232">
        <v>-103.7337678460581</v>
      </c>
      <c r="L23" s="233">
        <v>1.9671781219751241</v>
      </c>
      <c r="M23" s="249">
        <v>101.766589724083</v>
      </c>
    </row>
    <row r="24" spans="1:13" x14ac:dyDescent="0.3">
      <c r="A24" s="238">
        <v>46057</v>
      </c>
      <c r="B24" s="239">
        <v>-1048.4940200081919</v>
      </c>
      <c r="C24" s="239">
        <v>-1370.108727856132</v>
      </c>
      <c r="D24" s="240">
        <v>175.51124051125629</v>
      </c>
      <c r="E24" s="240">
        <v>146.10346733668351</v>
      </c>
      <c r="F24" s="241">
        <v>-321.61470784793983</v>
      </c>
      <c r="G24" s="1"/>
      <c r="H24" s="250">
        <v>45943</v>
      </c>
      <c r="I24" s="240">
        <v>963.38736972746449</v>
      </c>
      <c r="J24" s="240">
        <v>1296.000992592685</v>
      </c>
      <c r="K24" s="239">
        <v>-213.2111450381687</v>
      </c>
      <c r="L24" s="239">
        <v>-119.4024778270516</v>
      </c>
      <c r="M24" s="251">
        <v>332.61362286522018</v>
      </c>
    </row>
    <row r="25" spans="1:13" ht="6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6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197" t="s">
        <v>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196" t="s">
        <v>29</v>
      </c>
      <c r="B28" s="196" t="s">
        <v>4</v>
      </c>
      <c r="C28" s="196" t="s">
        <v>5</v>
      </c>
      <c r="D28" s="196" t="s">
        <v>6</v>
      </c>
      <c r="E28" s="196" t="s">
        <v>7</v>
      </c>
      <c r="F28" s="196" t="s">
        <v>65</v>
      </c>
      <c r="G28" s="196" t="s">
        <v>66</v>
      </c>
      <c r="H28" s="196" t="s">
        <v>67</v>
      </c>
      <c r="I28" s="196" t="s">
        <v>68</v>
      </c>
      <c r="J28" s="196" t="s">
        <v>45</v>
      </c>
      <c r="K28" s="196" t="s">
        <v>69</v>
      </c>
      <c r="L28" s="1"/>
      <c r="M28" s="1"/>
    </row>
    <row r="29" spans="1:13" x14ac:dyDescent="0.3">
      <c r="A29" s="252">
        <v>45740</v>
      </c>
      <c r="B29" s="253">
        <v>-20.28</v>
      </c>
      <c r="C29" s="254">
        <v>578.54</v>
      </c>
      <c r="D29" s="254">
        <v>75.150000000000006</v>
      </c>
      <c r="E29" s="253">
        <v>-205.19</v>
      </c>
      <c r="F29" s="253">
        <v>-222.54</v>
      </c>
      <c r="G29" s="254">
        <v>633.41</v>
      </c>
      <c r="H29" s="253">
        <v>-427.73</v>
      </c>
      <c r="I29" s="254">
        <v>356</v>
      </c>
      <c r="J29" s="254">
        <v>205.69</v>
      </c>
      <c r="K29" s="254">
        <v>205.69</v>
      </c>
      <c r="L29" s="1"/>
      <c r="M29" s="1"/>
    </row>
    <row r="30" spans="1:13" x14ac:dyDescent="0.3">
      <c r="A30" s="255">
        <v>45741</v>
      </c>
      <c r="B30" s="256">
        <v>-148.21</v>
      </c>
      <c r="C30" s="257">
        <v>136.77000000000001</v>
      </c>
      <c r="D30" s="257">
        <v>46.06</v>
      </c>
      <c r="E30" s="256">
        <v>-57.33</v>
      </c>
      <c r="F30" s="256">
        <v>-28.61</v>
      </c>
      <c r="G30" s="257">
        <v>34.619999999999997</v>
      </c>
      <c r="H30" s="256">
        <v>-85.94</v>
      </c>
      <c r="I30" s="257">
        <v>108.16</v>
      </c>
      <c r="J30" s="256">
        <v>-51.32</v>
      </c>
      <c r="K30" s="257">
        <v>154.37</v>
      </c>
      <c r="L30" s="1"/>
      <c r="M30" s="1"/>
    </row>
    <row r="31" spans="1:13" x14ac:dyDescent="0.3">
      <c r="A31" s="258">
        <v>45742</v>
      </c>
      <c r="B31" s="259">
        <v>-452.7</v>
      </c>
      <c r="C31" s="259">
        <v>-381.28</v>
      </c>
      <c r="D31" s="259">
        <v>-31.29</v>
      </c>
      <c r="E31" s="260">
        <v>184.87</v>
      </c>
      <c r="F31" s="260">
        <v>145.59</v>
      </c>
      <c r="G31" s="259">
        <v>-865.27</v>
      </c>
      <c r="H31" s="260">
        <v>330.47</v>
      </c>
      <c r="I31" s="259">
        <v>-235.69</v>
      </c>
      <c r="J31" s="259">
        <v>-534.80999999999995</v>
      </c>
      <c r="K31" s="259">
        <v>-380.44</v>
      </c>
      <c r="L31" s="1"/>
      <c r="M31" s="1"/>
    </row>
    <row r="32" spans="1:13" x14ac:dyDescent="0.3">
      <c r="A32" s="255">
        <v>45743</v>
      </c>
      <c r="B32" s="256">
        <v>-384.97</v>
      </c>
      <c r="C32" s="256">
        <v>-1422.95</v>
      </c>
      <c r="D32" s="257">
        <v>3.59</v>
      </c>
      <c r="E32" s="257">
        <v>57.25</v>
      </c>
      <c r="F32" s="257">
        <v>90.23</v>
      </c>
      <c r="G32" s="256">
        <v>-1804.33</v>
      </c>
      <c r="H32" s="257">
        <v>147.47999999999999</v>
      </c>
      <c r="I32" s="256">
        <v>-1332.71</v>
      </c>
      <c r="J32" s="256">
        <v>-1656.85</v>
      </c>
      <c r="K32" s="256">
        <v>-2037.3</v>
      </c>
      <c r="L32" s="1"/>
      <c r="M32" s="1"/>
    </row>
    <row r="33" spans="1:13" x14ac:dyDescent="0.3">
      <c r="A33" s="258">
        <v>45744</v>
      </c>
      <c r="B33" s="259">
        <v>-158.19</v>
      </c>
      <c r="C33" s="260">
        <v>288.61</v>
      </c>
      <c r="D33" s="259">
        <v>-133.53</v>
      </c>
      <c r="E33" s="260">
        <v>264.52</v>
      </c>
      <c r="F33" s="260">
        <v>195.86</v>
      </c>
      <c r="G33" s="259">
        <v>-3.12</v>
      </c>
      <c r="H33" s="260">
        <v>460.38</v>
      </c>
      <c r="I33" s="260">
        <v>484.47</v>
      </c>
      <c r="J33" s="260">
        <v>457.26</v>
      </c>
      <c r="K33" s="259">
        <v>-1580.03</v>
      </c>
      <c r="L33" s="1"/>
      <c r="M33" s="1"/>
    </row>
    <row r="34" spans="1:13" x14ac:dyDescent="0.3">
      <c r="A34" s="255">
        <v>45747</v>
      </c>
      <c r="B34" s="256">
        <v>-94.73</v>
      </c>
      <c r="C34" s="256">
        <v>-192.39</v>
      </c>
      <c r="D34" s="257">
        <v>126.21</v>
      </c>
      <c r="E34" s="257">
        <v>0.43</v>
      </c>
      <c r="F34" s="257">
        <v>187.97</v>
      </c>
      <c r="G34" s="256">
        <v>-160.91</v>
      </c>
      <c r="H34" s="257">
        <v>188.4</v>
      </c>
      <c r="I34" s="256">
        <v>-4.42</v>
      </c>
      <c r="J34" s="257">
        <v>27.49</v>
      </c>
      <c r="K34" s="256">
        <v>-1552.54</v>
      </c>
      <c r="L34" s="1"/>
      <c r="M34" s="1"/>
    </row>
    <row r="35" spans="1:13" x14ac:dyDescent="0.3">
      <c r="A35" s="258">
        <v>45748</v>
      </c>
      <c r="B35" s="260">
        <v>61.72</v>
      </c>
      <c r="C35" s="260">
        <v>473.21</v>
      </c>
      <c r="D35" s="259">
        <v>-1.72</v>
      </c>
      <c r="E35" s="259">
        <v>-80.989999999999995</v>
      </c>
      <c r="F35" s="259">
        <v>-124.48</v>
      </c>
      <c r="G35" s="260">
        <v>533.21</v>
      </c>
      <c r="H35" s="259">
        <v>-205.47</v>
      </c>
      <c r="I35" s="260">
        <v>348.73</v>
      </c>
      <c r="J35" s="260">
        <v>327.74</v>
      </c>
      <c r="K35" s="259">
        <v>-1224.8</v>
      </c>
      <c r="L35" s="1"/>
      <c r="M35" s="1"/>
    </row>
    <row r="36" spans="1:13" x14ac:dyDescent="0.3">
      <c r="A36" s="255">
        <v>45749</v>
      </c>
      <c r="B36" s="257">
        <v>200.83</v>
      </c>
      <c r="C36" s="257">
        <v>192.37</v>
      </c>
      <c r="D36" s="257">
        <v>58.27</v>
      </c>
      <c r="E36" s="256">
        <v>-73.33</v>
      </c>
      <c r="F36" s="256">
        <v>-144.93</v>
      </c>
      <c r="G36" s="257">
        <v>451.47</v>
      </c>
      <c r="H36" s="256">
        <v>-218.26</v>
      </c>
      <c r="I36" s="257">
        <v>47.44</v>
      </c>
      <c r="J36" s="257">
        <v>233.21</v>
      </c>
      <c r="K36" s="256">
        <v>-991.59</v>
      </c>
      <c r="L36" s="1"/>
      <c r="M36" s="1"/>
    </row>
    <row r="37" spans="1:13" x14ac:dyDescent="0.3">
      <c r="A37" s="258">
        <v>45750</v>
      </c>
      <c r="B37" s="259">
        <v>-995.98</v>
      </c>
      <c r="C37" s="259">
        <v>-691.88</v>
      </c>
      <c r="D37" s="259">
        <v>-180.8</v>
      </c>
      <c r="E37" s="260">
        <v>537.85</v>
      </c>
      <c r="F37" s="260">
        <v>528.67999999999995</v>
      </c>
      <c r="G37" s="259">
        <v>-1868.66</v>
      </c>
      <c r="H37" s="260">
        <v>1066.53</v>
      </c>
      <c r="I37" s="259">
        <v>-163.21</v>
      </c>
      <c r="J37" s="259">
        <v>-802.13</v>
      </c>
      <c r="K37" s="259">
        <v>-1793.72</v>
      </c>
      <c r="L37" s="1"/>
      <c r="M37" s="1"/>
    </row>
    <row r="38" spans="1:13" x14ac:dyDescent="0.3">
      <c r="A38" s="255">
        <v>45751</v>
      </c>
      <c r="B38" s="256">
        <v>-475.2</v>
      </c>
      <c r="C38" s="256">
        <v>-1150.23</v>
      </c>
      <c r="D38" s="256">
        <v>-310.08</v>
      </c>
      <c r="E38" s="257">
        <v>624.01</v>
      </c>
      <c r="F38" s="257">
        <v>283.76</v>
      </c>
      <c r="G38" s="256">
        <v>-1935.51</v>
      </c>
      <c r="H38" s="257">
        <v>907.76</v>
      </c>
      <c r="I38" s="256">
        <v>-866.48</v>
      </c>
      <c r="J38" s="256">
        <v>-1027.75</v>
      </c>
      <c r="K38" s="256">
        <v>-2821.47</v>
      </c>
      <c r="L38" s="1"/>
      <c r="M38" s="1"/>
    </row>
    <row r="39" spans="1:13" x14ac:dyDescent="0.3">
      <c r="A39" s="258">
        <v>45754</v>
      </c>
      <c r="B39" s="260">
        <v>508.7</v>
      </c>
      <c r="C39" s="260">
        <v>414.26</v>
      </c>
      <c r="D39" s="259">
        <v>-47.25</v>
      </c>
      <c r="E39" s="259">
        <v>-24.25</v>
      </c>
      <c r="F39" s="259">
        <v>-79.27</v>
      </c>
      <c r="G39" s="260">
        <v>875.7</v>
      </c>
      <c r="H39" s="259">
        <v>-103.51</v>
      </c>
      <c r="I39" s="260">
        <v>334.99</v>
      </c>
      <c r="J39" s="260">
        <v>772.19</v>
      </c>
      <c r="K39" s="259">
        <v>-2049.2800000000002</v>
      </c>
      <c r="L39" s="1"/>
      <c r="M39" s="1"/>
    </row>
    <row r="40" spans="1:13" x14ac:dyDescent="0.3">
      <c r="A40" s="255">
        <v>45755</v>
      </c>
      <c r="B40" s="257">
        <v>116.24</v>
      </c>
      <c r="C40" s="257">
        <v>93.19</v>
      </c>
      <c r="D40" s="256">
        <v>-109.75</v>
      </c>
      <c r="E40" s="257">
        <v>180.93</v>
      </c>
      <c r="F40" s="257">
        <v>117.8</v>
      </c>
      <c r="G40" s="257">
        <v>99.68</v>
      </c>
      <c r="H40" s="257">
        <v>298.73</v>
      </c>
      <c r="I40" s="257">
        <v>210.99</v>
      </c>
      <c r="J40" s="257">
        <v>398.42</v>
      </c>
      <c r="K40" s="256">
        <v>-1650.86</v>
      </c>
      <c r="L40" s="1"/>
      <c r="M40" s="1"/>
    </row>
    <row r="41" spans="1:13" x14ac:dyDescent="0.3">
      <c r="A41" s="258">
        <v>45756</v>
      </c>
      <c r="B41" s="260">
        <v>1769.26</v>
      </c>
      <c r="C41" s="260">
        <v>1192.69</v>
      </c>
      <c r="D41" s="260">
        <v>483.19</v>
      </c>
      <c r="E41" s="259">
        <v>-1205.95</v>
      </c>
      <c r="F41" s="259">
        <v>-786.15</v>
      </c>
      <c r="G41" s="260">
        <v>3445.14</v>
      </c>
      <c r="H41" s="259">
        <v>-1992.1</v>
      </c>
      <c r="I41" s="260">
        <v>406.55</v>
      </c>
      <c r="J41" s="260">
        <v>1453.05</v>
      </c>
      <c r="K41" s="259">
        <v>-197.82</v>
      </c>
      <c r="L41" s="1"/>
      <c r="M41" s="1"/>
    </row>
    <row r="42" spans="1:13" x14ac:dyDescent="0.3">
      <c r="A42" s="255">
        <v>45757</v>
      </c>
      <c r="B42" s="256">
        <v>-657.94</v>
      </c>
      <c r="C42" s="256">
        <v>-286.26</v>
      </c>
      <c r="D42" s="256">
        <v>-159.86000000000001</v>
      </c>
      <c r="E42" s="257">
        <v>427.32</v>
      </c>
      <c r="F42" s="257">
        <v>185.01</v>
      </c>
      <c r="G42" s="256">
        <v>-1104.07</v>
      </c>
      <c r="H42" s="257">
        <v>612.33000000000004</v>
      </c>
      <c r="I42" s="256">
        <v>-101.25</v>
      </c>
      <c r="J42" s="256">
        <v>-491.73</v>
      </c>
      <c r="K42" s="256">
        <v>-689.55</v>
      </c>
      <c r="L42" s="1"/>
      <c r="M42" s="1"/>
    </row>
    <row r="43" spans="1:13" x14ac:dyDescent="0.3">
      <c r="A43" s="258">
        <v>45758</v>
      </c>
      <c r="B43" s="260">
        <v>530.4</v>
      </c>
      <c r="C43" s="259">
        <v>-372.06</v>
      </c>
      <c r="D43" s="260">
        <v>83.13</v>
      </c>
      <c r="E43" s="259">
        <v>-185.1</v>
      </c>
      <c r="F43" s="259">
        <v>-31.95</v>
      </c>
      <c r="G43" s="260">
        <v>241.47</v>
      </c>
      <c r="H43" s="259">
        <v>-217.05</v>
      </c>
      <c r="I43" s="259">
        <v>-404.01</v>
      </c>
      <c r="J43" s="260">
        <v>24.42</v>
      </c>
      <c r="K43" s="259">
        <v>-665.13</v>
      </c>
      <c r="L43" s="1"/>
      <c r="M43" s="1"/>
    </row>
    <row r="44" spans="1:13" x14ac:dyDescent="0.3">
      <c r="A44" s="255">
        <v>45761</v>
      </c>
      <c r="B44" s="256">
        <v>-186.54</v>
      </c>
      <c r="C44" s="256">
        <v>-392.72</v>
      </c>
      <c r="D44" s="257">
        <v>55.63</v>
      </c>
      <c r="E44" s="256">
        <v>-68.099999999999994</v>
      </c>
      <c r="F44" s="257">
        <v>226.14</v>
      </c>
      <c r="G44" s="256">
        <v>-523.63</v>
      </c>
      <c r="H44" s="257">
        <v>158.04</v>
      </c>
      <c r="I44" s="256">
        <v>-166.58</v>
      </c>
      <c r="J44" s="256">
        <v>-365.59</v>
      </c>
      <c r="K44" s="256">
        <v>-1030.72</v>
      </c>
      <c r="L44" s="1"/>
      <c r="M44" s="1"/>
    </row>
    <row r="45" spans="1:13" x14ac:dyDescent="0.3">
      <c r="A45" s="258">
        <v>45762</v>
      </c>
      <c r="B45" s="260">
        <v>31.36</v>
      </c>
      <c r="C45" s="260">
        <v>281.60000000000002</v>
      </c>
      <c r="D45" s="260">
        <v>4.4800000000000004</v>
      </c>
      <c r="E45" s="259">
        <v>-11.2</v>
      </c>
      <c r="F45" s="259">
        <v>-147.71</v>
      </c>
      <c r="G45" s="260">
        <v>317.44</v>
      </c>
      <c r="H45" s="259">
        <v>-158.91</v>
      </c>
      <c r="I45" s="260">
        <v>133.88999999999999</v>
      </c>
      <c r="J45" s="260">
        <v>158.53</v>
      </c>
      <c r="K45" s="259">
        <v>-872.19</v>
      </c>
      <c r="L45" s="1"/>
      <c r="M45" s="1"/>
    </row>
    <row r="46" spans="1:13" x14ac:dyDescent="0.3">
      <c r="A46" s="255">
        <v>45763</v>
      </c>
      <c r="B46" s="256">
        <v>-229.91</v>
      </c>
      <c r="C46" s="256">
        <v>-451.17</v>
      </c>
      <c r="D46" s="256">
        <v>-50.66</v>
      </c>
      <c r="E46" s="257">
        <v>302.95</v>
      </c>
      <c r="F46" s="256">
        <v>-15.12</v>
      </c>
      <c r="G46" s="256">
        <v>-731.74</v>
      </c>
      <c r="H46" s="257">
        <v>287.83999999999997</v>
      </c>
      <c r="I46" s="256">
        <v>-466.28</v>
      </c>
      <c r="J46" s="256">
        <v>-443.9</v>
      </c>
      <c r="K46" s="256">
        <v>-1316.09</v>
      </c>
      <c r="L46" s="1"/>
      <c r="M46" s="1"/>
    </row>
    <row r="47" spans="1:13" x14ac:dyDescent="0.3">
      <c r="A47" s="258">
        <v>45764</v>
      </c>
      <c r="B47" s="259">
        <v>-196.54</v>
      </c>
      <c r="C47" s="260">
        <v>258.8</v>
      </c>
      <c r="D47" s="259">
        <v>-23.03</v>
      </c>
      <c r="E47" s="260">
        <v>1.81</v>
      </c>
      <c r="F47" s="259">
        <v>-73.150000000000006</v>
      </c>
      <c r="G47" s="260">
        <v>39.229999999999997</v>
      </c>
      <c r="H47" s="259">
        <v>-71.34</v>
      </c>
      <c r="I47" s="260">
        <v>185.65</v>
      </c>
      <c r="J47" s="259">
        <v>-32.11</v>
      </c>
      <c r="K47" s="259">
        <v>-1348.2</v>
      </c>
      <c r="L47" s="1"/>
      <c r="M47" s="1"/>
    </row>
    <row r="48" spans="1:13" x14ac:dyDescent="0.3">
      <c r="A48" s="255">
        <v>45768</v>
      </c>
      <c r="B48" s="256">
        <v>-265.01</v>
      </c>
      <c r="C48" s="256">
        <v>-299.54000000000002</v>
      </c>
      <c r="D48" s="256">
        <v>-141.72999999999999</v>
      </c>
      <c r="E48" s="257">
        <v>248.63</v>
      </c>
      <c r="F48" s="256">
        <v>-4.2300000000000004</v>
      </c>
      <c r="G48" s="256">
        <v>-706.28</v>
      </c>
      <c r="H48" s="257">
        <v>244.4</v>
      </c>
      <c r="I48" s="256">
        <v>-303.77</v>
      </c>
      <c r="J48" s="256">
        <v>-461.88</v>
      </c>
      <c r="K48" s="256">
        <v>-1810.08</v>
      </c>
      <c r="L48" s="1"/>
      <c r="M48" s="1"/>
    </row>
    <row r="49" spans="1:13" x14ac:dyDescent="0.3">
      <c r="A49" s="258">
        <v>45769</v>
      </c>
      <c r="B49" s="260">
        <v>192.21</v>
      </c>
      <c r="C49" s="260">
        <v>296.98</v>
      </c>
      <c r="D49" s="260">
        <v>129.80000000000001</v>
      </c>
      <c r="E49" s="259">
        <v>-263.75</v>
      </c>
      <c r="F49" s="259">
        <v>-194.24</v>
      </c>
      <c r="G49" s="260">
        <v>618.99</v>
      </c>
      <c r="H49" s="259">
        <v>-457.99</v>
      </c>
      <c r="I49" s="260">
        <v>102.74</v>
      </c>
      <c r="J49" s="260">
        <v>161</v>
      </c>
      <c r="K49" s="259">
        <v>-1649.08</v>
      </c>
      <c r="L49" s="1"/>
      <c r="M49" s="1"/>
    </row>
    <row r="50" spans="1:13" x14ac:dyDescent="0.3">
      <c r="A50" s="255">
        <v>45770</v>
      </c>
      <c r="B50" s="257">
        <v>409.77</v>
      </c>
      <c r="C50" s="257">
        <v>435.55</v>
      </c>
      <c r="D50" s="257">
        <v>107.36</v>
      </c>
      <c r="E50" s="256">
        <v>-227.85</v>
      </c>
      <c r="F50" s="256">
        <v>-157.16999999999999</v>
      </c>
      <c r="G50" s="257">
        <v>952.67</v>
      </c>
      <c r="H50" s="256">
        <v>-385.02</v>
      </c>
      <c r="I50" s="257">
        <v>278.38</v>
      </c>
      <c r="J50" s="257">
        <v>567.66</v>
      </c>
      <c r="K50" s="256">
        <v>-1081.42</v>
      </c>
      <c r="L50" s="1"/>
      <c r="M50" s="1"/>
    </row>
    <row r="51" spans="1:13" x14ac:dyDescent="0.3">
      <c r="A51" s="258">
        <v>45771</v>
      </c>
      <c r="B51" s="260">
        <v>602.30999999999995</v>
      </c>
      <c r="C51" s="260">
        <v>435.22</v>
      </c>
      <c r="D51" s="260">
        <v>158.04</v>
      </c>
      <c r="E51" s="259">
        <v>-282.69</v>
      </c>
      <c r="F51" s="259">
        <v>-263.83</v>
      </c>
      <c r="G51" s="260">
        <v>1195.58</v>
      </c>
      <c r="H51" s="259">
        <v>-546.53</v>
      </c>
      <c r="I51" s="260">
        <v>171.39</v>
      </c>
      <c r="J51" s="260">
        <v>649.04999999999995</v>
      </c>
      <c r="K51" s="259">
        <v>-432.37</v>
      </c>
      <c r="L51" s="1"/>
      <c r="M51" s="1"/>
    </row>
    <row r="52" spans="1:13" x14ac:dyDescent="0.3">
      <c r="A52" s="255">
        <v>45772</v>
      </c>
      <c r="B52" s="257">
        <v>209.6</v>
      </c>
      <c r="C52" s="257">
        <v>236.28</v>
      </c>
      <c r="D52" s="257">
        <v>75.790000000000006</v>
      </c>
      <c r="E52" s="256">
        <v>-112</v>
      </c>
      <c r="F52" s="256">
        <v>-25.5</v>
      </c>
      <c r="G52" s="257">
        <v>521.66999999999996</v>
      </c>
      <c r="H52" s="256">
        <v>-137.51</v>
      </c>
      <c r="I52" s="257">
        <v>210.78</v>
      </c>
      <c r="J52" s="257">
        <v>384.17</v>
      </c>
      <c r="K52" s="256">
        <v>-48.2</v>
      </c>
      <c r="L52" s="1"/>
      <c r="M52" s="1"/>
    </row>
    <row r="53" spans="1:13" x14ac:dyDescent="0.3">
      <c r="A53" s="258">
        <v>45775</v>
      </c>
      <c r="B53" s="260">
        <v>7.89</v>
      </c>
      <c r="C53" s="260">
        <v>208.2</v>
      </c>
      <c r="D53" s="259">
        <v>-47.34</v>
      </c>
      <c r="E53" s="260">
        <v>3.19</v>
      </c>
      <c r="F53" s="260">
        <v>59.74</v>
      </c>
      <c r="G53" s="260">
        <v>168.75</v>
      </c>
      <c r="H53" s="260">
        <v>62.93</v>
      </c>
      <c r="I53" s="260">
        <v>267.94</v>
      </c>
      <c r="J53" s="260">
        <v>231.68</v>
      </c>
      <c r="K53" s="260">
        <v>183.48</v>
      </c>
      <c r="L53" s="1"/>
      <c r="M53" s="1"/>
    </row>
    <row r="54" spans="1:13" x14ac:dyDescent="0.3">
      <c r="A54" s="255">
        <v>45776</v>
      </c>
      <c r="B54" s="256">
        <v>-64.03</v>
      </c>
      <c r="C54" s="257">
        <v>96.78</v>
      </c>
      <c r="D54" s="257">
        <v>39.92</v>
      </c>
      <c r="E54" s="256">
        <v>-66.349999999999994</v>
      </c>
      <c r="F54" s="256">
        <v>-34.909999999999997</v>
      </c>
      <c r="G54" s="257">
        <v>72.67</v>
      </c>
      <c r="H54" s="256">
        <v>-101.26</v>
      </c>
      <c r="I54" s="257">
        <v>61.87</v>
      </c>
      <c r="J54" s="256">
        <v>-28.6</v>
      </c>
      <c r="K54" s="257">
        <v>154.88</v>
      </c>
      <c r="L54" s="1"/>
      <c r="M54" s="1"/>
    </row>
    <row r="55" spans="1:13" x14ac:dyDescent="0.3">
      <c r="A55" s="258">
        <v>45777</v>
      </c>
      <c r="B55" s="260">
        <v>64.47</v>
      </c>
      <c r="C55" s="259">
        <v>-479.09</v>
      </c>
      <c r="D55" s="260">
        <v>34.770000000000003</v>
      </c>
      <c r="E55" s="260">
        <v>1.27</v>
      </c>
      <c r="F55" s="260">
        <v>225.89</v>
      </c>
      <c r="G55" s="259">
        <v>-379.85</v>
      </c>
      <c r="H55" s="260">
        <v>227.16</v>
      </c>
      <c r="I55" s="259">
        <v>-253.2</v>
      </c>
      <c r="J55" s="259">
        <v>-152.69</v>
      </c>
      <c r="K55" s="260">
        <v>2.19</v>
      </c>
      <c r="L55" s="1"/>
      <c r="M55" s="1"/>
    </row>
    <row r="56" spans="1:13" x14ac:dyDescent="0.3">
      <c r="A56" s="255">
        <v>45778</v>
      </c>
      <c r="B56" s="257">
        <v>239.38</v>
      </c>
      <c r="C56" s="257">
        <v>267.32</v>
      </c>
      <c r="D56" s="256">
        <v>-34.21</v>
      </c>
      <c r="E56" s="256">
        <v>-131.22</v>
      </c>
      <c r="F56" s="256">
        <v>-23.15</v>
      </c>
      <c r="G56" s="257">
        <v>472.49</v>
      </c>
      <c r="H56" s="256">
        <v>-154.37</v>
      </c>
      <c r="I56" s="257">
        <v>244.18</v>
      </c>
      <c r="J56" s="257">
        <v>318.12</v>
      </c>
      <c r="K56" s="257">
        <v>320.31</v>
      </c>
      <c r="L56" s="1"/>
      <c r="M56" s="1"/>
    </row>
    <row r="57" spans="1:13" x14ac:dyDescent="0.3">
      <c r="A57" s="258">
        <v>45779</v>
      </c>
      <c r="B57" s="260">
        <v>303.14</v>
      </c>
      <c r="C57" s="260">
        <v>710.77</v>
      </c>
      <c r="D57" s="260">
        <v>68.34</v>
      </c>
      <c r="E57" s="259">
        <v>-149.13999999999999</v>
      </c>
      <c r="F57" s="259">
        <v>-47.95</v>
      </c>
      <c r="G57" s="260">
        <v>1082.24</v>
      </c>
      <c r="H57" s="259">
        <v>-197.09</v>
      </c>
      <c r="I57" s="260">
        <v>662.82</v>
      </c>
      <c r="J57" s="260">
        <v>885.16</v>
      </c>
      <c r="K57" s="260">
        <v>1205.47</v>
      </c>
      <c r="L57" s="1"/>
      <c r="M57" s="1"/>
    </row>
    <row r="58" spans="1:13" x14ac:dyDescent="0.3">
      <c r="A58" s="255">
        <v>45782</v>
      </c>
      <c r="B58" s="256">
        <v>-135.93</v>
      </c>
      <c r="C58" s="256">
        <v>-131.97999999999999</v>
      </c>
      <c r="D58" s="257">
        <v>3.97</v>
      </c>
      <c r="E58" s="257">
        <v>59.6</v>
      </c>
      <c r="F58" s="256">
        <v>-5.69</v>
      </c>
      <c r="G58" s="256">
        <v>-263.94</v>
      </c>
      <c r="H58" s="257">
        <v>53.92</v>
      </c>
      <c r="I58" s="256">
        <v>-137.66</v>
      </c>
      <c r="J58" s="256">
        <v>-210.02</v>
      </c>
      <c r="K58" s="257">
        <v>995.45</v>
      </c>
      <c r="L58" s="1"/>
      <c r="M58" s="1"/>
    </row>
    <row r="59" spans="1:13" x14ac:dyDescent="0.3">
      <c r="A59" s="258">
        <v>45783</v>
      </c>
      <c r="B59" s="259">
        <v>-29.75</v>
      </c>
      <c r="C59" s="260">
        <v>65.13</v>
      </c>
      <c r="D59" s="259">
        <v>-44.67</v>
      </c>
      <c r="E59" s="260">
        <v>93.45</v>
      </c>
      <c r="F59" s="260">
        <v>28.39</v>
      </c>
      <c r="G59" s="259">
        <v>-9.2899999999999991</v>
      </c>
      <c r="H59" s="260">
        <v>121.85</v>
      </c>
      <c r="I59" s="260">
        <v>93.53</v>
      </c>
      <c r="J59" s="260">
        <v>112.56</v>
      </c>
      <c r="K59" s="260">
        <v>1108</v>
      </c>
      <c r="L59" s="1"/>
      <c r="M59" s="1"/>
    </row>
    <row r="60" spans="1:13" x14ac:dyDescent="0.3">
      <c r="A60" s="255">
        <v>45784</v>
      </c>
      <c r="B60" s="257">
        <v>223.63</v>
      </c>
      <c r="C60" s="256">
        <v>-26.93</v>
      </c>
      <c r="D60" s="257">
        <v>116.8</v>
      </c>
      <c r="E60" s="256">
        <v>-39.44</v>
      </c>
      <c r="F60" s="257">
        <v>125.81</v>
      </c>
      <c r="G60" s="257">
        <v>313.5</v>
      </c>
      <c r="H60" s="257">
        <v>86.37</v>
      </c>
      <c r="I60" s="257">
        <v>98.88</v>
      </c>
      <c r="J60" s="257">
        <v>399.87</v>
      </c>
      <c r="K60" s="257">
        <v>1507.88</v>
      </c>
      <c r="L60" s="1"/>
      <c r="M60" s="1"/>
    </row>
    <row r="61" spans="1:13" x14ac:dyDescent="0.3">
      <c r="A61" s="258">
        <v>45785</v>
      </c>
      <c r="B61" s="260">
        <v>137.01</v>
      </c>
      <c r="C61" s="260">
        <v>840.13</v>
      </c>
      <c r="D61" s="260">
        <v>116.88</v>
      </c>
      <c r="E61" s="259">
        <v>-103.73</v>
      </c>
      <c r="F61" s="260">
        <v>1.97</v>
      </c>
      <c r="G61" s="260">
        <v>1094.02</v>
      </c>
      <c r="H61" s="259">
        <v>-101.77</v>
      </c>
      <c r="I61" s="260">
        <v>842.1</v>
      </c>
      <c r="J61" s="260">
        <v>992.26</v>
      </c>
      <c r="K61" s="260">
        <v>2500.13</v>
      </c>
      <c r="L61" s="1"/>
      <c r="M61" s="1"/>
    </row>
    <row r="62" spans="1:13" x14ac:dyDescent="0.3">
      <c r="A62" s="255">
        <v>45786</v>
      </c>
      <c r="B62" s="257">
        <v>19.62</v>
      </c>
      <c r="C62" s="256">
        <v>-228.51</v>
      </c>
      <c r="D62" s="256">
        <v>-16.82</v>
      </c>
      <c r="E62" s="257">
        <v>6.58</v>
      </c>
      <c r="F62" s="257">
        <v>17.71</v>
      </c>
      <c r="G62" s="256">
        <v>-225.71</v>
      </c>
      <c r="H62" s="257">
        <v>24.3</v>
      </c>
      <c r="I62" s="256">
        <v>-210.79</v>
      </c>
      <c r="J62" s="256">
        <v>-201.41</v>
      </c>
      <c r="K62" s="257">
        <v>2298.7199999999998</v>
      </c>
      <c r="L62" s="1"/>
      <c r="M62" s="1"/>
    </row>
    <row r="63" spans="1:13" x14ac:dyDescent="0.3">
      <c r="A63" s="258">
        <v>45789</v>
      </c>
      <c r="B63" s="260">
        <v>609.23</v>
      </c>
      <c r="C63" s="260">
        <v>416.73</v>
      </c>
      <c r="D63" s="260">
        <v>64.59</v>
      </c>
      <c r="E63" s="259">
        <v>-409.32</v>
      </c>
      <c r="F63" s="259">
        <v>-253.02</v>
      </c>
      <c r="G63" s="260">
        <v>1090.56</v>
      </c>
      <c r="H63" s="259">
        <v>-662.34</v>
      </c>
      <c r="I63" s="260">
        <v>163.71</v>
      </c>
      <c r="J63" s="260">
        <v>428.22</v>
      </c>
      <c r="K63" s="260">
        <v>2726.94</v>
      </c>
      <c r="L63" s="1"/>
      <c r="M63" s="1"/>
    </row>
    <row r="64" spans="1:13" x14ac:dyDescent="0.3">
      <c r="A64" s="255">
        <v>45790</v>
      </c>
      <c r="B64" s="257">
        <v>463.77</v>
      </c>
      <c r="C64" s="257">
        <v>451.27</v>
      </c>
      <c r="D64" s="256">
        <v>-41.65</v>
      </c>
      <c r="E64" s="256">
        <v>-153.12</v>
      </c>
      <c r="F64" s="256">
        <v>-20.47</v>
      </c>
      <c r="G64" s="257">
        <v>873.39</v>
      </c>
      <c r="H64" s="256">
        <v>-173.59</v>
      </c>
      <c r="I64" s="257">
        <v>430.8</v>
      </c>
      <c r="J64" s="257">
        <v>699.8</v>
      </c>
      <c r="K64" s="257">
        <v>3426.74</v>
      </c>
      <c r="L64" s="1"/>
      <c r="M64" s="1"/>
    </row>
    <row r="65" spans="1:13" x14ac:dyDescent="0.3">
      <c r="A65" s="258">
        <v>45791</v>
      </c>
      <c r="B65" s="259">
        <v>-12.24</v>
      </c>
      <c r="C65" s="260">
        <v>123.06</v>
      </c>
      <c r="D65" s="259">
        <v>-30.32</v>
      </c>
      <c r="E65" s="259">
        <v>-60.21</v>
      </c>
      <c r="F65" s="260">
        <v>75.91</v>
      </c>
      <c r="G65" s="260">
        <v>80.5</v>
      </c>
      <c r="H65" s="260">
        <v>15.7</v>
      </c>
      <c r="I65" s="260">
        <v>198.97</v>
      </c>
      <c r="J65" s="260">
        <v>96.2</v>
      </c>
      <c r="K65" s="260">
        <v>3522.95</v>
      </c>
      <c r="L65" s="1"/>
      <c r="M65" s="1"/>
    </row>
    <row r="66" spans="1:13" x14ac:dyDescent="0.3">
      <c r="A66" s="255">
        <v>45792</v>
      </c>
      <c r="B66" s="257">
        <v>21.24</v>
      </c>
      <c r="C66" s="256">
        <v>-186.5</v>
      </c>
      <c r="D66" s="257">
        <v>65.16</v>
      </c>
      <c r="E66" s="256">
        <v>-11.04</v>
      </c>
      <c r="F66" s="257">
        <v>60.38</v>
      </c>
      <c r="G66" s="256">
        <v>-100.11</v>
      </c>
      <c r="H66" s="257">
        <v>49.34</v>
      </c>
      <c r="I66" s="256">
        <v>-126.12</v>
      </c>
      <c r="J66" s="256">
        <v>-50.77</v>
      </c>
      <c r="K66" s="257">
        <v>3472.18</v>
      </c>
      <c r="L66" s="1"/>
      <c r="M66" s="1"/>
    </row>
    <row r="67" spans="1:13" x14ac:dyDescent="0.3">
      <c r="A67" s="258">
        <v>45793</v>
      </c>
      <c r="B67" s="259">
        <v>-164.22</v>
      </c>
      <c r="C67" s="259">
        <v>-82.37</v>
      </c>
      <c r="D67" s="260">
        <v>68.040000000000006</v>
      </c>
      <c r="E67" s="259">
        <v>-43.73</v>
      </c>
      <c r="F67" s="259">
        <v>-304.52999999999997</v>
      </c>
      <c r="G67" s="259">
        <v>-178.55</v>
      </c>
      <c r="H67" s="259">
        <v>-348.26</v>
      </c>
      <c r="I67" s="259">
        <v>-386.9</v>
      </c>
      <c r="J67" s="259">
        <v>-526.80999999999995</v>
      </c>
      <c r="K67" s="260">
        <v>2945.37</v>
      </c>
      <c r="L67" s="1"/>
      <c r="M67" s="1"/>
    </row>
    <row r="68" spans="1:13" x14ac:dyDescent="0.3">
      <c r="A68" s="255">
        <v>45796</v>
      </c>
      <c r="B68" s="257">
        <v>83.77</v>
      </c>
      <c r="C68" s="257">
        <v>161.80000000000001</v>
      </c>
      <c r="D68" s="257">
        <v>4.34</v>
      </c>
      <c r="E68" s="256">
        <v>-9.6300000000000008</v>
      </c>
      <c r="F68" s="257">
        <v>101.56</v>
      </c>
      <c r="G68" s="257">
        <v>249.91</v>
      </c>
      <c r="H68" s="257">
        <v>91.93</v>
      </c>
      <c r="I68" s="257">
        <v>263.36</v>
      </c>
      <c r="J68" s="257">
        <v>341.83</v>
      </c>
      <c r="K68" s="257">
        <v>3287.2</v>
      </c>
      <c r="L68" s="1"/>
      <c r="M68" s="1"/>
    </row>
    <row r="69" spans="1:13" x14ac:dyDescent="0.3">
      <c r="A69" s="258">
        <v>45797</v>
      </c>
      <c r="B69" s="260">
        <v>43.16</v>
      </c>
      <c r="C69" s="259">
        <v>-144.44</v>
      </c>
      <c r="D69" s="260">
        <v>2.2400000000000002</v>
      </c>
      <c r="E69" s="260">
        <v>33.49</v>
      </c>
      <c r="F69" s="260">
        <v>1.83</v>
      </c>
      <c r="G69" s="259">
        <v>-99.04</v>
      </c>
      <c r="H69" s="260">
        <v>35.32</v>
      </c>
      <c r="I69" s="259">
        <v>-142.62</v>
      </c>
      <c r="J69" s="259">
        <v>-63.72</v>
      </c>
      <c r="K69" s="260">
        <v>3223.48</v>
      </c>
      <c r="L69" s="1"/>
      <c r="M69" s="1"/>
    </row>
    <row r="70" spans="1:13" x14ac:dyDescent="0.3">
      <c r="A70" s="255">
        <v>45798</v>
      </c>
      <c r="B70" s="256">
        <v>-79.790000000000006</v>
      </c>
      <c r="C70" s="256">
        <v>-91.75</v>
      </c>
      <c r="D70" s="256">
        <v>-83.56</v>
      </c>
      <c r="E70" s="257">
        <v>139.62</v>
      </c>
      <c r="F70" s="257">
        <v>259.61</v>
      </c>
      <c r="G70" s="256">
        <v>-255.09</v>
      </c>
      <c r="H70" s="257">
        <v>399.23</v>
      </c>
      <c r="I70" s="257">
        <v>167.87</v>
      </c>
      <c r="J70" s="257">
        <v>144.13999999999999</v>
      </c>
      <c r="K70" s="257">
        <v>3367.62</v>
      </c>
      <c r="L70" s="1"/>
      <c r="M70" s="1"/>
    </row>
    <row r="71" spans="1:13" x14ac:dyDescent="0.3">
      <c r="A71" s="258">
        <v>45799</v>
      </c>
      <c r="B71" s="260">
        <v>33.01</v>
      </c>
      <c r="C71" s="259">
        <v>-135.78</v>
      </c>
      <c r="D71" s="260">
        <v>46.29</v>
      </c>
      <c r="E71" s="259">
        <v>-18.8</v>
      </c>
      <c r="F71" s="259">
        <v>-205.06</v>
      </c>
      <c r="G71" s="259">
        <v>-56.48</v>
      </c>
      <c r="H71" s="259">
        <v>-223.86</v>
      </c>
      <c r="I71" s="259">
        <v>-340.84</v>
      </c>
      <c r="J71" s="259">
        <v>-280.33999999999997</v>
      </c>
      <c r="K71" s="260">
        <v>3087.27</v>
      </c>
      <c r="L71" s="1"/>
      <c r="M71" s="1"/>
    </row>
    <row r="72" spans="1:13" x14ac:dyDescent="0.3">
      <c r="A72" s="255">
        <v>45800</v>
      </c>
      <c r="B72" s="256">
        <v>-74.430000000000007</v>
      </c>
      <c r="C72" s="257">
        <v>56.74</v>
      </c>
      <c r="D72" s="257">
        <v>407.11</v>
      </c>
      <c r="E72" s="257">
        <v>93.04</v>
      </c>
      <c r="F72" s="257">
        <v>206.37</v>
      </c>
      <c r="G72" s="257">
        <v>389.42</v>
      </c>
      <c r="H72" s="257">
        <v>299.41000000000003</v>
      </c>
      <c r="I72" s="257">
        <v>263.11</v>
      </c>
      <c r="J72" s="257">
        <v>688.83</v>
      </c>
      <c r="K72" s="257">
        <v>3776.11</v>
      </c>
      <c r="L72" s="1"/>
      <c r="M72" s="1"/>
    </row>
    <row r="73" spans="1:13" x14ac:dyDescent="0.3">
      <c r="A73" s="258">
        <v>45804</v>
      </c>
      <c r="B73" s="260">
        <v>287.24</v>
      </c>
      <c r="C73" s="260">
        <v>531.36</v>
      </c>
      <c r="D73" s="260">
        <v>221.71</v>
      </c>
      <c r="E73" s="259">
        <v>-236.36</v>
      </c>
      <c r="F73" s="259">
        <v>-207.62</v>
      </c>
      <c r="G73" s="260">
        <v>1040.31</v>
      </c>
      <c r="H73" s="259">
        <v>-443.97</v>
      </c>
      <c r="I73" s="260">
        <v>323.75</v>
      </c>
      <c r="J73" s="260">
        <v>596.33000000000004</v>
      </c>
      <c r="K73" s="260">
        <v>4372.4399999999996</v>
      </c>
      <c r="L73" s="1"/>
      <c r="M73" s="1"/>
    </row>
    <row r="74" spans="1:13" x14ac:dyDescent="0.3">
      <c r="A74" s="255">
        <v>45805</v>
      </c>
      <c r="B74" s="257">
        <v>152.07</v>
      </c>
      <c r="C74" s="257">
        <v>173.59</v>
      </c>
      <c r="D74" s="257">
        <v>16.61</v>
      </c>
      <c r="E74" s="257">
        <v>44.53</v>
      </c>
      <c r="F74" s="256">
        <v>-508.72</v>
      </c>
      <c r="G74" s="257">
        <v>342.27</v>
      </c>
      <c r="H74" s="256">
        <v>-464.2</v>
      </c>
      <c r="I74" s="256">
        <v>-335.13</v>
      </c>
      <c r="J74" s="256">
        <v>-121.93</v>
      </c>
      <c r="K74" s="257">
        <v>4250.51</v>
      </c>
      <c r="L74" s="1"/>
      <c r="M74" s="1"/>
    </row>
    <row r="75" spans="1:13" x14ac:dyDescent="0.3">
      <c r="A75" s="258">
        <v>45806</v>
      </c>
      <c r="B75" s="260">
        <v>100.57</v>
      </c>
      <c r="C75" s="259">
        <v>-109.27</v>
      </c>
      <c r="D75" s="260">
        <v>18.420000000000002</v>
      </c>
      <c r="E75" s="259">
        <v>-19.75</v>
      </c>
      <c r="F75" s="260">
        <v>127.52</v>
      </c>
      <c r="G75" s="260">
        <v>9.7100000000000009</v>
      </c>
      <c r="H75" s="260">
        <v>107.77</v>
      </c>
      <c r="I75" s="260">
        <v>18.25</v>
      </c>
      <c r="J75" s="260">
        <v>117.49</v>
      </c>
      <c r="K75" s="260">
        <v>4368</v>
      </c>
      <c r="L75" s="1"/>
      <c r="M75" s="1"/>
    </row>
    <row r="76" spans="1:13" x14ac:dyDescent="0.3">
      <c r="A76" s="255">
        <v>45807</v>
      </c>
      <c r="B76" s="257">
        <v>3.92</v>
      </c>
      <c r="C76" s="257">
        <v>161.41999999999999</v>
      </c>
      <c r="D76" s="256">
        <v>-24.84</v>
      </c>
      <c r="E76" s="257">
        <v>15.85</v>
      </c>
      <c r="F76" s="256">
        <v>-394.96</v>
      </c>
      <c r="G76" s="257">
        <v>140.49</v>
      </c>
      <c r="H76" s="256">
        <v>-379.12</v>
      </c>
      <c r="I76" s="256">
        <v>-233.55</v>
      </c>
      <c r="J76" s="256">
        <v>-238.62</v>
      </c>
      <c r="K76" s="257">
        <v>4129.38</v>
      </c>
      <c r="L76" s="1"/>
      <c r="M76" s="1"/>
    </row>
    <row r="77" spans="1:13" x14ac:dyDescent="0.3">
      <c r="A77" s="258">
        <v>45810</v>
      </c>
      <c r="B77" s="260">
        <v>260.04000000000002</v>
      </c>
      <c r="C77" s="260">
        <v>160.33000000000001</v>
      </c>
      <c r="D77" s="260">
        <v>76.69</v>
      </c>
      <c r="E77" s="259">
        <v>-79.349999999999994</v>
      </c>
      <c r="F77" s="259">
        <v>-24.93</v>
      </c>
      <c r="G77" s="260">
        <v>497.06</v>
      </c>
      <c r="H77" s="259">
        <v>-104.29</v>
      </c>
      <c r="I77" s="260">
        <v>135.4</v>
      </c>
      <c r="J77" s="260">
        <v>392.78</v>
      </c>
      <c r="K77" s="260">
        <v>4522.1499999999996</v>
      </c>
      <c r="L77" s="1"/>
      <c r="M77" s="1"/>
    </row>
    <row r="78" spans="1:13" x14ac:dyDescent="0.3">
      <c r="A78" s="255">
        <v>45811</v>
      </c>
      <c r="B78" s="257">
        <v>310.27</v>
      </c>
      <c r="C78" s="256">
        <v>-59.83</v>
      </c>
      <c r="D78" s="256">
        <v>-2.16</v>
      </c>
      <c r="E78" s="256">
        <v>-78.540000000000006</v>
      </c>
      <c r="F78" s="257">
        <v>6.2</v>
      </c>
      <c r="G78" s="257">
        <v>248.28</v>
      </c>
      <c r="H78" s="256">
        <v>-72.34</v>
      </c>
      <c r="I78" s="256">
        <v>-53.63</v>
      </c>
      <c r="J78" s="257">
        <v>175.94</v>
      </c>
      <c r="K78" s="257">
        <v>4698.09</v>
      </c>
      <c r="L78" s="1"/>
      <c r="M78" s="1"/>
    </row>
    <row r="79" spans="1:13" x14ac:dyDescent="0.3">
      <c r="A79" s="258">
        <v>45812</v>
      </c>
      <c r="B79" s="260">
        <v>156.12</v>
      </c>
      <c r="C79" s="260">
        <v>319.61</v>
      </c>
      <c r="D79" s="260">
        <v>14.1</v>
      </c>
      <c r="E79" s="259">
        <v>-28.01</v>
      </c>
      <c r="F79" s="260">
        <v>21.72</v>
      </c>
      <c r="G79" s="260">
        <v>489.83</v>
      </c>
      <c r="H79" s="259">
        <v>-6.29</v>
      </c>
      <c r="I79" s="260">
        <v>341.32</v>
      </c>
      <c r="J79" s="260">
        <v>483.54</v>
      </c>
      <c r="K79" s="260">
        <v>5181.63</v>
      </c>
      <c r="L79" s="1"/>
      <c r="M79" s="1"/>
    </row>
    <row r="80" spans="1:13" x14ac:dyDescent="0.3">
      <c r="A80" s="255">
        <v>45813</v>
      </c>
      <c r="B80" s="256">
        <v>-41.76</v>
      </c>
      <c r="C80" s="256">
        <v>-40.409999999999997</v>
      </c>
      <c r="D80" s="256">
        <v>-1.1100000000000001</v>
      </c>
      <c r="E80" s="257">
        <v>75.62</v>
      </c>
      <c r="F80" s="257">
        <v>198.06</v>
      </c>
      <c r="G80" s="256">
        <v>-83.28</v>
      </c>
      <c r="H80" s="257">
        <v>273.69</v>
      </c>
      <c r="I80" s="257">
        <v>157.65</v>
      </c>
      <c r="J80" s="257">
        <v>190.41</v>
      </c>
      <c r="K80" s="257">
        <v>5372.04</v>
      </c>
      <c r="L80" s="1"/>
      <c r="M80" s="1"/>
    </row>
    <row r="81" spans="1:13" x14ac:dyDescent="0.3">
      <c r="A81" s="258">
        <v>45814</v>
      </c>
      <c r="B81" s="259">
        <v>-474.13</v>
      </c>
      <c r="C81" s="260">
        <v>64.040000000000006</v>
      </c>
      <c r="D81" s="260">
        <v>32.32</v>
      </c>
      <c r="E81" s="259">
        <v>-98.21</v>
      </c>
      <c r="F81" s="259">
        <v>-55.74</v>
      </c>
      <c r="G81" s="259">
        <v>-377.77</v>
      </c>
      <c r="H81" s="259">
        <v>-153.94999999999999</v>
      </c>
      <c r="I81" s="260">
        <v>8.3000000000000007</v>
      </c>
      <c r="J81" s="259">
        <v>-531.72</v>
      </c>
      <c r="K81" s="260">
        <v>4840.32</v>
      </c>
      <c r="L81" s="1"/>
      <c r="M81" s="1"/>
    </row>
    <row r="82" spans="1:13" x14ac:dyDescent="0.3">
      <c r="A82" s="255">
        <v>45817</v>
      </c>
      <c r="B82" s="256">
        <v>-101.74</v>
      </c>
      <c r="C82" s="256">
        <v>-580.29</v>
      </c>
      <c r="D82" s="256">
        <v>-46.81</v>
      </c>
      <c r="E82" s="256">
        <v>-14.79</v>
      </c>
      <c r="F82" s="257">
        <v>71.16</v>
      </c>
      <c r="G82" s="256">
        <v>-728.84</v>
      </c>
      <c r="H82" s="257">
        <v>56.37</v>
      </c>
      <c r="I82" s="256">
        <v>-509.13</v>
      </c>
      <c r="J82" s="256">
        <v>-672.47</v>
      </c>
      <c r="K82" s="257">
        <v>4167.8500000000004</v>
      </c>
      <c r="L82" s="1"/>
      <c r="M82" s="1"/>
    </row>
    <row r="83" spans="1:13" x14ac:dyDescent="0.3">
      <c r="A83" s="258">
        <v>45818</v>
      </c>
      <c r="B83" s="260">
        <v>13.58</v>
      </c>
      <c r="C83" s="260">
        <v>0.18</v>
      </c>
      <c r="D83" s="259">
        <v>-14.96</v>
      </c>
      <c r="E83" s="259">
        <v>-66.45</v>
      </c>
      <c r="F83" s="259">
        <v>-24.69</v>
      </c>
      <c r="G83" s="259">
        <v>-1.19</v>
      </c>
      <c r="H83" s="259">
        <v>-91.14</v>
      </c>
      <c r="I83" s="259">
        <v>-24.51</v>
      </c>
      <c r="J83" s="259">
        <v>-92.34</v>
      </c>
      <c r="K83" s="260">
        <v>4075.51</v>
      </c>
      <c r="L83" s="1"/>
      <c r="M83" s="1"/>
    </row>
    <row r="84" spans="1:13" x14ac:dyDescent="0.3">
      <c r="A84" s="255">
        <v>45819</v>
      </c>
      <c r="B84" s="257">
        <v>320.87</v>
      </c>
      <c r="C84" s="256">
        <v>-3.32</v>
      </c>
      <c r="D84" s="257">
        <v>17.440000000000001</v>
      </c>
      <c r="E84" s="257">
        <v>33.85</v>
      </c>
      <c r="F84" s="257">
        <v>99.8</v>
      </c>
      <c r="G84" s="257">
        <v>334.99</v>
      </c>
      <c r="H84" s="257">
        <v>133.66</v>
      </c>
      <c r="I84" s="257">
        <v>96.49</v>
      </c>
      <c r="J84" s="257">
        <v>468.65</v>
      </c>
      <c r="K84" s="257">
        <v>4544.17</v>
      </c>
      <c r="L84" s="1"/>
      <c r="M84" s="1"/>
    </row>
    <row r="85" spans="1:13" x14ac:dyDescent="0.3">
      <c r="A85" s="258">
        <v>45820</v>
      </c>
      <c r="B85" s="260">
        <v>118.45</v>
      </c>
      <c r="C85" s="259">
        <v>-52.57</v>
      </c>
      <c r="D85" s="260">
        <v>9.58</v>
      </c>
      <c r="E85" s="259">
        <v>-23.59</v>
      </c>
      <c r="F85" s="259">
        <v>-125.8</v>
      </c>
      <c r="G85" s="260">
        <v>75.459999999999994</v>
      </c>
      <c r="H85" s="259">
        <v>-149.38999999999999</v>
      </c>
      <c r="I85" s="259">
        <v>-178.37</v>
      </c>
      <c r="J85" s="259">
        <v>-73.930000000000007</v>
      </c>
      <c r="K85" s="260">
        <v>4470.24</v>
      </c>
      <c r="L85" s="1"/>
      <c r="M85" s="1"/>
    </row>
    <row r="86" spans="1:13" x14ac:dyDescent="0.3">
      <c r="A86" s="255">
        <v>45821</v>
      </c>
      <c r="B86" s="256">
        <v>-272.85000000000002</v>
      </c>
      <c r="C86" s="256">
        <v>-298.99</v>
      </c>
      <c r="D86" s="256">
        <v>-80.06</v>
      </c>
      <c r="E86" s="257">
        <v>126.14</v>
      </c>
      <c r="F86" s="257">
        <v>214.76</v>
      </c>
      <c r="G86" s="256">
        <v>-651.9</v>
      </c>
      <c r="H86" s="257">
        <v>340.9</v>
      </c>
      <c r="I86" s="256">
        <v>-84.23</v>
      </c>
      <c r="J86" s="256">
        <v>-311</v>
      </c>
      <c r="K86" s="257">
        <v>4159.24</v>
      </c>
      <c r="L86" s="1"/>
      <c r="M86" s="1"/>
    </row>
    <row r="87" spans="1:13" x14ac:dyDescent="0.3">
      <c r="A87" s="258">
        <v>45824</v>
      </c>
      <c r="B87" s="260">
        <v>129.6</v>
      </c>
      <c r="C87" s="260">
        <v>120.1</v>
      </c>
      <c r="D87" s="260">
        <v>93.8</v>
      </c>
      <c r="E87" s="259">
        <v>-139.75</v>
      </c>
      <c r="F87" s="259">
        <v>-127.11</v>
      </c>
      <c r="G87" s="260">
        <v>343.51</v>
      </c>
      <c r="H87" s="259">
        <v>-266.87</v>
      </c>
      <c r="I87" s="259">
        <v>-7.01</v>
      </c>
      <c r="J87" s="260">
        <v>76.64</v>
      </c>
      <c r="K87" s="260">
        <v>4235.88</v>
      </c>
      <c r="L87" s="1"/>
      <c r="M87" s="1"/>
    </row>
    <row r="88" spans="1:13" x14ac:dyDescent="0.3">
      <c r="A88" s="255">
        <v>45825</v>
      </c>
      <c r="B88" s="256">
        <v>-102.66</v>
      </c>
      <c r="C88" s="256">
        <v>-195.17</v>
      </c>
      <c r="D88" s="256">
        <v>-20.77</v>
      </c>
      <c r="E88" s="257">
        <v>97.97</v>
      </c>
      <c r="F88" s="257">
        <v>141.58000000000001</v>
      </c>
      <c r="G88" s="256">
        <v>-318.60000000000002</v>
      </c>
      <c r="H88" s="257">
        <v>239.55</v>
      </c>
      <c r="I88" s="256">
        <v>-53.59</v>
      </c>
      <c r="J88" s="256">
        <v>-79.05</v>
      </c>
      <c r="K88" s="257">
        <v>4156.83</v>
      </c>
      <c r="L88" s="1"/>
      <c r="M88" s="1"/>
    </row>
    <row r="89" spans="1:13" x14ac:dyDescent="0.3">
      <c r="A89" s="258">
        <v>45826</v>
      </c>
      <c r="B89" s="260">
        <v>71.849999999999994</v>
      </c>
      <c r="C89" s="259">
        <v>-315.49</v>
      </c>
      <c r="D89" s="259">
        <v>-66.040000000000006</v>
      </c>
      <c r="E89" s="260">
        <v>1.71</v>
      </c>
      <c r="F89" s="259">
        <v>-62.13</v>
      </c>
      <c r="G89" s="259">
        <v>-309.67</v>
      </c>
      <c r="H89" s="259">
        <v>-60.42</v>
      </c>
      <c r="I89" s="259">
        <v>-377.62</v>
      </c>
      <c r="J89" s="259">
        <v>-370.09</v>
      </c>
      <c r="K89" s="260">
        <v>3786.74</v>
      </c>
      <c r="L89" s="1"/>
      <c r="M89" s="1"/>
    </row>
    <row r="90" spans="1:13" x14ac:dyDescent="0.3">
      <c r="A90" s="255">
        <v>45828</v>
      </c>
      <c r="B90" s="256">
        <v>-47.92</v>
      </c>
      <c r="C90" s="256">
        <v>-403.94</v>
      </c>
      <c r="D90" s="257">
        <v>41.93</v>
      </c>
      <c r="E90" s="257">
        <v>41.02</v>
      </c>
      <c r="F90" s="257">
        <v>142.78</v>
      </c>
      <c r="G90" s="256">
        <v>-409.93</v>
      </c>
      <c r="H90" s="257">
        <v>183.81</v>
      </c>
      <c r="I90" s="256">
        <v>-261.16000000000003</v>
      </c>
      <c r="J90" s="256">
        <v>-226.12</v>
      </c>
      <c r="K90" s="257">
        <v>3560.61</v>
      </c>
      <c r="L90" s="1"/>
      <c r="M90" s="1"/>
    </row>
    <row r="91" spans="1:13" x14ac:dyDescent="0.3">
      <c r="A91" s="258">
        <v>45831</v>
      </c>
      <c r="B91" s="260">
        <v>143.34</v>
      </c>
      <c r="C91" s="260">
        <v>233.05</v>
      </c>
      <c r="D91" s="260">
        <v>9.2899999999999991</v>
      </c>
      <c r="E91" s="259">
        <v>-91.92</v>
      </c>
      <c r="F91" s="259">
        <v>-40.520000000000003</v>
      </c>
      <c r="G91" s="260">
        <v>385.68</v>
      </c>
      <c r="H91" s="259">
        <v>-132.44</v>
      </c>
      <c r="I91" s="260">
        <v>192.53</v>
      </c>
      <c r="J91" s="260">
        <v>253.24</v>
      </c>
      <c r="K91" s="260">
        <v>3813.86</v>
      </c>
      <c r="L91" s="1"/>
      <c r="M91" s="1"/>
    </row>
    <row r="92" spans="1:13" x14ac:dyDescent="0.3">
      <c r="A92" s="255">
        <v>45832</v>
      </c>
      <c r="B92" s="257">
        <v>373.57</v>
      </c>
      <c r="C92" s="257">
        <v>296.88</v>
      </c>
      <c r="D92" s="256">
        <v>-23.15</v>
      </c>
      <c r="E92" s="256">
        <v>-153.63999999999999</v>
      </c>
      <c r="F92" s="256">
        <v>-129.08000000000001</v>
      </c>
      <c r="G92" s="257">
        <v>647.29</v>
      </c>
      <c r="H92" s="256">
        <v>-282.72000000000003</v>
      </c>
      <c r="I92" s="257">
        <v>167.8</v>
      </c>
      <c r="J92" s="257">
        <v>364.58</v>
      </c>
      <c r="K92" s="257">
        <v>4178.43</v>
      </c>
      <c r="L92" s="1"/>
      <c r="M92" s="1"/>
    </row>
    <row r="93" spans="1:13" x14ac:dyDescent="0.3">
      <c r="A93" s="258">
        <v>45833</v>
      </c>
      <c r="B93" s="260">
        <v>31.63</v>
      </c>
      <c r="C93" s="259">
        <v>-216.12</v>
      </c>
      <c r="D93" s="259">
        <v>-7.73</v>
      </c>
      <c r="E93" s="259">
        <v>-25.69</v>
      </c>
      <c r="F93" s="259">
        <v>-18.600000000000001</v>
      </c>
      <c r="G93" s="259">
        <v>-192.22</v>
      </c>
      <c r="H93" s="259">
        <v>-44.28</v>
      </c>
      <c r="I93" s="259">
        <v>-234.71</v>
      </c>
      <c r="J93" s="259">
        <v>-236.51</v>
      </c>
      <c r="K93" s="260">
        <v>3941.93</v>
      </c>
      <c r="L93" s="1"/>
      <c r="M93" s="1"/>
    </row>
    <row r="94" spans="1:13" x14ac:dyDescent="0.3">
      <c r="A94" s="255">
        <v>45834</v>
      </c>
      <c r="B94" s="257">
        <v>197.73</v>
      </c>
      <c r="C94" s="257">
        <v>180.56</v>
      </c>
      <c r="D94" s="257">
        <v>99.28</v>
      </c>
      <c r="E94" s="256">
        <v>-93.94</v>
      </c>
      <c r="F94" s="257">
        <v>126.22</v>
      </c>
      <c r="G94" s="257">
        <v>477.57</v>
      </c>
      <c r="H94" s="257">
        <v>32.270000000000003</v>
      </c>
      <c r="I94" s="257">
        <v>306.77</v>
      </c>
      <c r="J94" s="257">
        <v>509.84</v>
      </c>
      <c r="K94" s="257">
        <v>4451.7700000000004</v>
      </c>
      <c r="L94" s="1"/>
      <c r="M94" s="1"/>
    </row>
    <row r="95" spans="1:13" x14ac:dyDescent="0.3">
      <c r="A95" s="258">
        <v>45835</v>
      </c>
      <c r="B95" s="259">
        <v>-28.77</v>
      </c>
      <c r="C95" s="259">
        <v>-278.24</v>
      </c>
      <c r="D95" s="260">
        <v>24.08</v>
      </c>
      <c r="E95" s="259">
        <v>-34.4</v>
      </c>
      <c r="F95" s="259">
        <v>-159.79</v>
      </c>
      <c r="G95" s="259">
        <v>-282.93</v>
      </c>
      <c r="H95" s="259">
        <v>-194.18</v>
      </c>
      <c r="I95" s="259">
        <v>-438.03</v>
      </c>
      <c r="J95" s="259">
        <v>-477.12</v>
      </c>
      <c r="K95" s="260">
        <v>3974.65</v>
      </c>
      <c r="L95" s="1"/>
      <c r="M95" s="1"/>
    </row>
    <row r="96" spans="1:13" x14ac:dyDescent="0.3">
      <c r="A96" s="255">
        <v>45838</v>
      </c>
      <c r="B96" s="257">
        <v>221.73</v>
      </c>
      <c r="C96" s="257">
        <v>345.36</v>
      </c>
      <c r="D96" s="257">
        <v>71.44</v>
      </c>
      <c r="E96" s="256">
        <v>-65.069999999999993</v>
      </c>
      <c r="F96" s="257">
        <v>20.05</v>
      </c>
      <c r="G96" s="257">
        <v>638.53</v>
      </c>
      <c r="H96" s="256">
        <v>-45.02</v>
      </c>
      <c r="I96" s="257">
        <v>365.41</v>
      </c>
      <c r="J96" s="257">
        <v>593.51</v>
      </c>
      <c r="K96" s="257">
        <v>4568.16</v>
      </c>
      <c r="L96" s="1"/>
      <c r="M96" s="1"/>
    </row>
    <row r="97" spans="1:13" x14ac:dyDescent="0.3">
      <c r="A97" s="258">
        <v>45839</v>
      </c>
      <c r="B97" s="259">
        <v>-375.21</v>
      </c>
      <c r="C97" s="259">
        <v>-270.49</v>
      </c>
      <c r="D97" s="259">
        <v>-51.08</v>
      </c>
      <c r="E97" s="260">
        <v>84.69</v>
      </c>
      <c r="F97" s="260">
        <v>31.91</v>
      </c>
      <c r="G97" s="259">
        <v>-696.78</v>
      </c>
      <c r="H97" s="260">
        <v>116.6</v>
      </c>
      <c r="I97" s="259">
        <v>-238.58</v>
      </c>
      <c r="J97" s="259">
        <v>-580.17999999999995</v>
      </c>
      <c r="K97" s="260">
        <v>3987.98</v>
      </c>
      <c r="L97" s="1"/>
      <c r="M97" s="1"/>
    </row>
    <row r="98" spans="1:13" x14ac:dyDescent="0.3">
      <c r="A98" s="255">
        <v>45840</v>
      </c>
      <c r="B98" s="257">
        <v>184.77</v>
      </c>
      <c r="C98" s="256">
        <v>-14.49</v>
      </c>
      <c r="D98" s="256">
        <v>-38.020000000000003</v>
      </c>
      <c r="E98" s="256">
        <v>-69.98</v>
      </c>
      <c r="F98" s="256">
        <v>-45.7</v>
      </c>
      <c r="G98" s="257">
        <v>132.26</v>
      </c>
      <c r="H98" s="256">
        <v>-115.68</v>
      </c>
      <c r="I98" s="256">
        <v>-60.2</v>
      </c>
      <c r="J98" s="257">
        <v>16.57</v>
      </c>
      <c r="K98" s="257">
        <v>4004.55</v>
      </c>
      <c r="L98" s="1"/>
      <c r="M98" s="1"/>
    </row>
    <row r="99" spans="1:13" x14ac:dyDescent="0.3">
      <c r="A99" s="258">
        <v>45841</v>
      </c>
      <c r="B99" s="260">
        <v>185.46</v>
      </c>
      <c r="C99" s="260">
        <v>118.71</v>
      </c>
      <c r="D99" s="260">
        <v>44.99</v>
      </c>
      <c r="E99" s="259">
        <v>-98.86</v>
      </c>
      <c r="F99" s="259">
        <v>-309.67</v>
      </c>
      <c r="G99" s="260">
        <v>349.16</v>
      </c>
      <c r="H99" s="259">
        <v>-408.53</v>
      </c>
      <c r="I99" s="259">
        <v>-190.96</v>
      </c>
      <c r="J99" s="259">
        <v>-59.38</v>
      </c>
      <c r="K99" s="260">
        <v>3945.18</v>
      </c>
      <c r="L99" s="1"/>
      <c r="M99" s="1"/>
    </row>
    <row r="100" spans="1:13" x14ac:dyDescent="0.3">
      <c r="A100" s="255">
        <v>45845</v>
      </c>
      <c r="B100" s="256">
        <v>-34.450000000000003</v>
      </c>
      <c r="C100" s="257">
        <v>69.55</v>
      </c>
      <c r="D100" s="257">
        <v>19.079999999999998</v>
      </c>
      <c r="E100" s="257">
        <v>75.680000000000007</v>
      </c>
      <c r="F100" s="256">
        <v>-269.08</v>
      </c>
      <c r="G100" s="257">
        <v>54.19</v>
      </c>
      <c r="H100" s="256">
        <v>-193.4</v>
      </c>
      <c r="I100" s="256">
        <v>-199.53</v>
      </c>
      <c r="J100" s="256">
        <v>-139.21</v>
      </c>
      <c r="K100" s="257">
        <v>3805.97</v>
      </c>
      <c r="L100" s="1"/>
      <c r="M100" s="1"/>
    </row>
    <row r="101" spans="1:13" x14ac:dyDescent="0.3">
      <c r="A101" s="258">
        <v>45846</v>
      </c>
      <c r="B101" s="259">
        <v>-82.29</v>
      </c>
      <c r="C101" s="259">
        <v>-5.12</v>
      </c>
      <c r="D101" s="259">
        <v>-13.63</v>
      </c>
      <c r="E101" s="259">
        <v>-5.64</v>
      </c>
      <c r="F101" s="259">
        <v>-224.65</v>
      </c>
      <c r="G101" s="259">
        <v>-101.05</v>
      </c>
      <c r="H101" s="259">
        <v>-230.3</v>
      </c>
      <c r="I101" s="259">
        <v>-229.78</v>
      </c>
      <c r="J101" s="259">
        <v>-331.35</v>
      </c>
      <c r="K101" s="260">
        <v>3474.62</v>
      </c>
      <c r="L101" s="1"/>
      <c r="M101" s="1"/>
    </row>
    <row r="102" spans="1:13" x14ac:dyDescent="0.3">
      <c r="A102" s="255">
        <v>45847</v>
      </c>
      <c r="B102" s="257">
        <v>212.76</v>
      </c>
      <c r="C102" s="257">
        <v>163.9</v>
      </c>
      <c r="D102" s="256">
        <v>-76.319999999999993</v>
      </c>
      <c r="E102" s="256">
        <v>-71.12</v>
      </c>
      <c r="F102" s="257">
        <v>6.91</v>
      </c>
      <c r="G102" s="257">
        <v>300.33999999999997</v>
      </c>
      <c r="H102" s="256">
        <v>-64.209999999999994</v>
      </c>
      <c r="I102" s="257">
        <v>170.81</v>
      </c>
      <c r="J102" s="257">
        <v>236.13</v>
      </c>
      <c r="K102" s="257">
        <v>3710.76</v>
      </c>
      <c r="L102" s="1"/>
      <c r="M102" s="1"/>
    </row>
    <row r="103" spans="1:13" x14ac:dyDescent="0.3">
      <c r="A103" s="258">
        <v>45848</v>
      </c>
      <c r="B103" s="259">
        <v>-85.28</v>
      </c>
      <c r="C103" s="259">
        <v>-128.71</v>
      </c>
      <c r="D103" s="259">
        <v>-141.37</v>
      </c>
      <c r="E103" s="260">
        <v>14.45</v>
      </c>
      <c r="F103" s="260">
        <v>26.31</v>
      </c>
      <c r="G103" s="259">
        <v>-355.37</v>
      </c>
      <c r="H103" s="260">
        <v>40.76</v>
      </c>
      <c r="I103" s="259">
        <v>-102.4</v>
      </c>
      <c r="J103" s="259">
        <v>-314.61</v>
      </c>
      <c r="K103" s="260">
        <v>3396.15</v>
      </c>
      <c r="L103" s="1"/>
      <c r="M103" s="1"/>
    </row>
    <row r="104" spans="1:13" x14ac:dyDescent="0.3">
      <c r="A104" s="255">
        <v>45849</v>
      </c>
      <c r="B104" s="256">
        <v>-35.11</v>
      </c>
      <c r="C104" s="256">
        <v>-229.12</v>
      </c>
      <c r="D104" s="257">
        <v>0</v>
      </c>
      <c r="E104" s="257">
        <v>22.61</v>
      </c>
      <c r="F104" s="257">
        <v>32.06</v>
      </c>
      <c r="G104" s="256">
        <v>-264.23</v>
      </c>
      <c r="H104" s="257">
        <v>54.67</v>
      </c>
      <c r="I104" s="256">
        <v>-197.06</v>
      </c>
      <c r="J104" s="256">
        <v>-209.56</v>
      </c>
      <c r="K104" s="257">
        <v>3186.59</v>
      </c>
      <c r="L104" s="1"/>
      <c r="M104" s="1"/>
    </row>
    <row r="105" spans="1:13" x14ac:dyDescent="0.3">
      <c r="A105" s="258">
        <v>45852</v>
      </c>
      <c r="B105" s="260">
        <v>42.15</v>
      </c>
      <c r="C105" s="260">
        <v>438.97</v>
      </c>
      <c r="D105" s="260">
        <v>32.53</v>
      </c>
      <c r="E105" s="259">
        <v>-36.44</v>
      </c>
      <c r="F105" s="259">
        <v>-40.74</v>
      </c>
      <c r="G105" s="260">
        <v>513.65</v>
      </c>
      <c r="H105" s="259">
        <v>-77.180000000000007</v>
      </c>
      <c r="I105" s="260">
        <v>398.23</v>
      </c>
      <c r="J105" s="260">
        <v>436.47</v>
      </c>
      <c r="K105" s="260">
        <v>3623.05</v>
      </c>
      <c r="L105" s="1"/>
      <c r="M105" s="1"/>
    </row>
    <row r="106" spans="1:13" x14ac:dyDescent="0.3">
      <c r="A106" s="255">
        <v>45853</v>
      </c>
      <c r="B106" s="257">
        <v>183.68</v>
      </c>
      <c r="C106" s="256">
        <v>-58.42</v>
      </c>
      <c r="D106" s="256">
        <v>-45.31</v>
      </c>
      <c r="E106" s="256">
        <v>-9.2100000000000009</v>
      </c>
      <c r="F106" s="256">
        <v>-65.37</v>
      </c>
      <c r="G106" s="257">
        <v>79.95</v>
      </c>
      <c r="H106" s="256">
        <v>-74.58</v>
      </c>
      <c r="I106" s="256">
        <v>-123.79</v>
      </c>
      <c r="J106" s="257">
        <v>5.37</v>
      </c>
      <c r="K106" s="257">
        <v>3628.42</v>
      </c>
      <c r="L106" s="1"/>
      <c r="M106" s="1"/>
    </row>
    <row r="107" spans="1:13" x14ac:dyDescent="0.3">
      <c r="A107" s="258">
        <v>45854</v>
      </c>
      <c r="B107" s="259">
        <v>-4.3899999999999997</v>
      </c>
      <c r="C107" s="260">
        <v>50.89</v>
      </c>
      <c r="D107" s="260">
        <v>32.07</v>
      </c>
      <c r="E107" s="259">
        <v>-10.29</v>
      </c>
      <c r="F107" s="259">
        <v>-581.77</v>
      </c>
      <c r="G107" s="260">
        <v>78.58</v>
      </c>
      <c r="H107" s="259">
        <v>-592.05999999999995</v>
      </c>
      <c r="I107" s="259">
        <v>-530.88</v>
      </c>
      <c r="J107" s="259">
        <v>-513.48</v>
      </c>
      <c r="K107" s="260">
        <v>3114.94</v>
      </c>
      <c r="L107" s="1"/>
      <c r="M107" s="1"/>
    </row>
    <row r="108" spans="1:13" x14ac:dyDescent="0.3">
      <c r="A108" s="255">
        <v>45855</v>
      </c>
      <c r="B108" s="257">
        <v>190.4</v>
      </c>
      <c r="C108" s="257">
        <v>164.71</v>
      </c>
      <c r="D108" s="257">
        <v>31.07</v>
      </c>
      <c r="E108" s="256">
        <v>-81.31</v>
      </c>
      <c r="F108" s="256">
        <v>-308.95</v>
      </c>
      <c r="G108" s="257">
        <v>386.19</v>
      </c>
      <c r="H108" s="256">
        <v>-390.25</v>
      </c>
      <c r="I108" s="256">
        <v>-144.22999999999999</v>
      </c>
      <c r="J108" s="256">
        <v>-4.07</v>
      </c>
      <c r="K108" s="257">
        <v>3110.88</v>
      </c>
      <c r="L108" s="1"/>
      <c r="M108" s="1"/>
    </row>
    <row r="109" spans="1:13" x14ac:dyDescent="0.3">
      <c r="A109" s="258">
        <v>45856</v>
      </c>
      <c r="B109" s="259">
        <v>-102.92</v>
      </c>
      <c r="C109" s="260">
        <v>13.22</v>
      </c>
      <c r="D109" s="259">
        <v>-18.190000000000001</v>
      </c>
      <c r="E109" s="260">
        <v>9.66</v>
      </c>
      <c r="F109" s="259">
        <v>-25.6</v>
      </c>
      <c r="G109" s="259">
        <v>-107.9</v>
      </c>
      <c r="H109" s="259">
        <v>-15.94</v>
      </c>
      <c r="I109" s="259">
        <v>-12.38</v>
      </c>
      <c r="J109" s="259">
        <v>-123.84</v>
      </c>
      <c r="K109" s="260">
        <v>2987.04</v>
      </c>
      <c r="L109" s="1"/>
      <c r="M109" s="1"/>
    </row>
    <row r="110" spans="1:13" x14ac:dyDescent="0.3">
      <c r="A110" s="255">
        <v>45859</v>
      </c>
      <c r="B110" s="257">
        <v>162.94</v>
      </c>
      <c r="C110" s="257">
        <v>33.18</v>
      </c>
      <c r="D110" s="257">
        <v>73.709999999999994</v>
      </c>
      <c r="E110" s="256">
        <v>-52.09</v>
      </c>
      <c r="F110" s="257">
        <v>91.79</v>
      </c>
      <c r="G110" s="257">
        <v>269.83</v>
      </c>
      <c r="H110" s="257">
        <v>39.700000000000003</v>
      </c>
      <c r="I110" s="257">
        <v>124.97</v>
      </c>
      <c r="J110" s="257">
        <v>309.52999999999997</v>
      </c>
      <c r="K110" s="257">
        <v>3296.57</v>
      </c>
      <c r="L110" s="1"/>
      <c r="M110" s="1"/>
    </row>
    <row r="111" spans="1:13" x14ac:dyDescent="0.3">
      <c r="A111" s="258">
        <v>45860</v>
      </c>
      <c r="B111" s="259">
        <v>-316.43</v>
      </c>
      <c r="C111" s="259">
        <v>-312.3</v>
      </c>
      <c r="D111" s="260">
        <v>20.3</v>
      </c>
      <c r="E111" s="260">
        <v>52</v>
      </c>
      <c r="F111" s="260">
        <v>191.22</v>
      </c>
      <c r="G111" s="259">
        <v>-608.42999999999995</v>
      </c>
      <c r="H111" s="260">
        <v>243.22</v>
      </c>
      <c r="I111" s="259">
        <v>-121.08</v>
      </c>
      <c r="J111" s="259">
        <v>-365.21</v>
      </c>
      <c r="K111" s="260">
        <v>2931.36</v>
      </c>
      <c r="L111" s="1"/>
      <c r="M111" s="1"/>
    </row>
    <row r="112" spans="1:13" x14ac:dyDescent="0.3">
      <c r="A112" s="255">
        <v>45861</v>
      </c>
      <c r="B112" s="257">
        <v>173.55</v>
      </c>
      <c r="C112" s="257">
        <v>244.89</v>
      </c>
      <c r="D112" s="257">
        <v>60.31</v>
      </c>
      <c r="E112" s="256">
        <v>-45.83</v>
      </c>
      <c r="F112" s="257">
        <v>97.36</v>
      </c>
      <c r="G112" s="257">
        <v>478.75</v>
      </c>
      <c r="H112" s="257">
        <v>51.53</v>
      </c>
      <c r="I112" s="257">
        <v>342.25</v>
      </c>
      <c r="J112" s="257">
        <v>530.29</v>
      </c>
      <c r="K112" s="257">
        <v>3461.64</v>
      </c>
      <c r="L112" s="1"/>
      <c r="M112" s="1"/>
    </row>
    <row r="113" spans="1:13" x14ac:dyDescent="0.3">
      <c r="A113" s="258">
        <v>45862</v>
      </c>
      <c r="B113" s="260">
        <v>167.75</v>
      </c>
      <c r="C113" s="259">
        <v>-42.57</v>
      </c>
      <c r="D113" s="260">
        <v>33.68</v>
      </c>
      <c r="E113" s="259">
        <v>-21.38</v>
      </c>
      <c r="F113" s="260">
        <v>8.52</v>
      </c>
      <c r="G113" s="260">
        <v>158.85</v>
      </c>
      <c r="H113" s="259">
        <v>-12.87</v>
      </c>
      <c r="I113" s="259">
        <v>-34.06</v>
      </c>
      <c r="J113" s="260">
        <v>145.99</v>
      </c>
      <c r="K113" s="260">
        <v>3607.63</v>
      </c>
      <c r="L113" s="1"/>
      <c r="M113" s="1"/>
    </row>
    <row r="114" spans="1:13" x14ac:dyDescent="0.3">
      <c r="A114" s="255">
        <v>45863</v>
      </c>
      <c r="B114" s="257">
        <v>48.27</v>
      </c>
      <c r="C114" s="257">
        <v>82.52</v>
      </c>
      <c r="D114" s="257">
        <v>30.43</v>
      </c>
      <c r="E114" s="256">
        <v>-24.18</v>
      </c>
      <c r="F114" s="257">
        <v>69.48</v>
      </c>
      <c r="G114" s="257">
        <v>161.22</v>
      </c>
      <c r="H114" s="257">
        <v>45.3</v>
      </c>
      <c r="I114" s="257">
        <v>152</v>
      </c>
      <c r="J114" s="257">
        <v>206.52</v>
      </c>
      <c r="K114" s="257">
        <v>3814.15</v>
      </c>
      <c r="L114" s="1"/>
      <c r="M114" s="1"/>
    </row>
    <row r="115" spans="1:13" x14ac:dyDescent="0.3">
      <c r="A115" s="258">
        <v>45866</v>
      </c>
      <c r="B115" s="260">
        <v>134.6</v>
      </c>
      <c r="C115" s="260">
        <v>132.44999999999999</v>
      </c>
      <c r="D115" s="260">
        <v>81.56</v>
      </c>
      <c r="E115" s="259">
        <v>-31.4</v>
      </c>
      <c r="F115" s="259">
        <v>-89.3</v>
      </c>
      <c r="G115" s="260">
        <v>348.61</v>
      </c>
      <c r="H115" s="259">
        <v>-120.69</v>
      </c>
      <c r="I115" s="260">
        <v>43.16</v>
      </c>
      <c r="J115" s="260">
        <v>227.92</v>
      </c>
      <c r="K115" s="260">
        <v>4042.07</v>
      </c>
      <c r="L115" s="1"/>
      <c r="M115" s="1"/>
    </row>
    <row r="116" spans="1:13" x14ac:dyDescent="0.3">
      <c r="A116" s="255">
        <v>45867</v>
      </c>
      <c r="B116" s="257">
        <v>100.5</v>
      </c>
      <c r="C116" s="256">
        <v>-177.87</v>
      </c>
      <c r="D116" s="257">
        <v>47.79</v>
      </c>
      <c r="E116" s="257">
        <v>15.56</v>
      </c>
      <c r="F116" s="257">
        <v>115.29</v>
      </c>
      <c r="G116" s="256">
        <v>-29.58</v>
      </c>
      <c r="H116" s="257">
        <v>130.85</v>
      </c>
      <c r="I116" s="256">
        <v>-62.58</v>
      </c>
      <c r="J116" s="257">
        <v>101.27</v>
      </c>
      <c r="K116" s="257">
        <v>4143.3500000000004</v>
      </c>
      <c r="L116" s="1"/>
      <c r="M116" s="1"/>
    </row>
    <row r="117" spans="1:13" x14ac:dyDescent="0.3">
      <c r="A117" s="258">
        <v>45868</v>
      </c>
      <c r="B117" s="260">
        <v>165.75</v>
      </c>
      <c r="C117" s="260">
        <v>32.85</v>
      </c>
      <c r="D117" s="260">
        <v>6.53</v>
      </c>
      <c r="E117" s="259">
        <v>-13.46</v>
      </c>
      <c r="F117" s="259">
        <v>-53.71</v>
      </c>
      <c r="G117" s="260">
        <v>205.13</v>
      </c>
      <c r="H117" s="259">
        <v>-67.17</v>
      </c>
      <c r="I117" s="259">
        <v>-20.85</v>
      </c>
      <c r="J117" s="260">
        <v>137.96</v>
      </c>
      <c r="K117" s="260">
        <v>4281.3100000000004</v>
      </c>
      <c r="L117" s="1"/>
      <c r="M117" s="1"/>
    </row>
    <row r="118" spans="1:13" x14ac:dyDescent="0.3">
      <c r="A118" s="255">
        <v>45869</v>
      </c>
      <c r="B118" s="256">
        <v>-279.43</v>
      </c>
      <c r="C118" s="257">
        <v>533.16</v>
      </c>
      <c r="D118" s="256">
        <v>-138.29</v>
      </c>
      <c r="E118" s="257">
        <v>53.24</v>
      </c>
      <c r="F118" s="256">
        <v>-48.08</v>
      </c>
      <c r="G118" s="257">
        <v>115.43</v>
      </c>
      <c r="H118" s="257">
        <v>5.17</v>
      </c>
      <c r="I118" s="257">
        <v>485.08</v>
      </c>
      <c r="J118" s="257">
        <v>120.6</v>
      </c>
      <c r="K118" s="257">
        <v>4401.91</v>
      </c>
      <c r="L118" s="1"/>
      <c r="M118" s="1"/>
    </row>
    <row r="119" spans="1:13" x14ac:dyDescent="0.3">
      <c r="A119" s="258">
        <v>45870</v>
      </c>
      <c r="B119" s="259">
        <v>-163.33000000000001</v>
      </c>
      <c r="C119" s="259">
        <v>-208.7</v>
      </c>
      <c r="D119" s="259">
        <v>-57.37</v>
      </c>
      <c r="E119" s="260">
        <v>197.91</v>
      </c>
      <c r="F119" s="260">
        <v>186.4</v>
      </c>
      <c r="G119" s="259">
        <v>-429.4</v>
      </c>
      <c r="H119" s="260">
        <v>384.31</v>
      </c>
      <c r="I119" s="259">
        <v>-22.31</v>
      </c>
      <c r="J119" s="259">
        <v>-45.09</v>
      </c>
      <c r="K119" s="260">
        <v>4356.82</v>
      </c>
      <c r="L119" s="1"/>
      <c r="M119" s="1"/>
    </row>
    <row r="120" spans="1:13" x14ac:dyDescent="0.3">
      <c r="A120" s="255">
        <v>45873</v>
      </c>
      <c r="B120" s="257">
        <v>298.22000000000003</v>
      </c>
      <c r="C120" s="257">
        <v>295.44</v>
      </c>
      <c r="D120" s="257">
        <v>56.35</v>
      </c>
      <c r="E120" s="256">
        <v>-185.38</v>
      </c>
      <c r="F120" s="256">
        <v>-278.35000000000002</v>
      </c>
      <c r="G120" s="257">
        <v>650.01</v>
      </c>
      <c r="H120" s="256">
        <v>-463.74</v>
      </c>
      <c r="I120" s="257">
        <v>17.079999999999998</v>
      </c>
      <c r="J120" s="257">
        <v>186.28</v>
      </c>
      <c r="K120" s="257">
        <v>4543.1000000000004</v>
      </c>
      <c r="L120" s="1"/>
      <c r="M120" s="1"/>
    </row>
    <row r="121" spans="1:13" x14ac:dyDescent="0.3">
      <c r="A121" s="258">
        <v>45874</v>
      </c>
      <c r="B121" s="259">
        <v>-152.52000000000001</v>
      </c>
      <c r="C121" s="259">
        <v>-305.79000000000002</v>
      </c>
      <c r="D121" s="259">
        <v>-99.7</v>
      </c>
      <c r="E121" s="260">
        <v>68.209999999999994</v>
      </c>
      <c r="F121" s="260">
        <v>8.36</v>
      </c>
      <c r="G121" s="259">
        <v>-558.01</v>
      </c>
      <c r="H121" s="260">
        <v>76.58</v>
      </c>
      <c r="I121" s="259">
        <v>-297.42</v>
      </c>
      <c r="J121" s="259">
        <v>-481.43</v>
      </c>
      <c r="K121" s="260">
        <v>4061.67</v>
      </c>
      <c r="L121" s="1"/>
      <c r="M121" s="1"/>
    </row>
    <row r="122" spans="1:13" x14ac:dyDescent="0.3">
      <c r="A122" s="255">
        <v>45875</v>
      </c>
      <c r="B122" s="257">
        <v>282.85000000000002</v>
      </c>
      <c r="C122" s="257">
        <v>236.53</v>
      </c>
      <c r="D122" s="257">
        <v>66.510000000000005</v>
      </c>
      <c r="E122" s="256">
        <v>-126.42</v>
      </c>
      <c r="F122" s="257">
        <v>241.89</v>
      </c>
      <c r="G122" s="257">
        <v>585.88</v>
      </c>
      <c r="H122" s="257">
        <v>115.46</v>
      </c>
      <c r="I122" s="257">
        <v>478.41</v>
      </c>
      <c r="J122" s="257">
        <v>701.35</v>
      </c>
      <c r="K122" s="257">
        <v>4763.01</v>
      </c>
      <c r="L122" s="1"/>
      <c r="M122" s="1"/>
    </row>
    <row r="123" spans="1:13" x14ac:dyDescent="0.3">
      <c r="A123" s="258">
        <v>45876</v>
      </c>
      <c r="B123" s="260">
        <v>65.680000000000007</v>
      </c>
      <c r="C123" s="260">
        <v>846.86</v>
      </c>
      <c r="D123" s="259">
        <v>-114.93</v>
      </c>
      <c r="E123" s="259">
        <v>-34</v>
      </c>
      <c r="F123" s="259">
        <v>-210.09</v>
      </c>
      <c r="G123" s="260">
        <v>797.61</v>
      </c>
      <c r="H123" s="259">
        <v>-244.09</v>
      </c>
      <c r="I123" s="260">
        <v>636.77</v>
      </c>
      <c r="J123" s="260">
        <v>553.52</v>
      </c>
      <c r="K123" s="260">
        <v>5316.53</v>
      </c>
      <c r="L123" s="1"/>
      <c r="M123" s="1"/>
    </row>
    <row r="124" spans="1:13" x14ac:dyDescent="0.3">
      <c r="A124" s="255">
        <v>45877</v>
      </c>
      <c r="B124" s="257">
        <v>37.76</v>
      </c>
      <c r="C124" s="257">
        <v>301.42</v>
      </c>
      <c r="D124" s="256">
        <v>-83.05</v>
      </c>
      <c r="E124" s="256">
        <v>-93.72</v>
      </c>
      <c r="F124" s="257">
        <v>38.74</v>
      </c>
      <c r="G124" s="257">
        <v>256.13</v>
      </c>
      <c r="H124" s="256">
        <v>-54.98</v>
      </c>
      <c r="I124" s="257">
        <v>340.16</v>
      </c>
      <c r="J124" s="257">
        <v>201.15</v>
      </c>
      <c r="K124" s="257">
        <v>5517.68</v>
      </c>
      <c r="L124" s="1"/>
      <c r="M124" s="1"/>
    </row>
    <row r="125" spans="1:13" x14ac:dyDescent="0.3">
      <c r="A125" s="258">
        <v>45880</v>
      </c>
      <c r="B125" s="259">
        <v>-33.26</v>
      </c>
      <c r="C125" s="260">
        <v>148.88999999999999</v>
      </c>
      <c r="D125" s="259">
        <v>-287.37</v>
      </c>
      <c r="E125" s="260">
        <v>29.73</v>
      </c>
      <c r="F125" s="260">
        <v>7.33</v>
      </c>
      <c r="G125" s="259">
        <v>-171.74</v>
      </c>
      <c r="H125" s="260">
        <v>37.06</v>
      </c>
      <c r="I125" s="260">
        <v>156.22</v>
      </c>
      <c r="J125" s="259">
        <v>-134.66999999999999</v>
      </c>
      <c r="K125" s="260">
        <v>5383.01</v>
      </c>
      <c r="L125" s="1"/>
      <c r="M125" s="1"/>
    </row>
    <row r="126" spans="1:13" x14ac:dyDescent="0.3">
      <c r="A126" s="255">
        <v>45881</v>
      </c>
      <c r="B126" s="257">
        <v>278.57</v>
      </c>
      <c r="C126" s="257">
        <v>21.57</v>
      </c>
      <c r="D126" s="257">
        <v>52.5</v>
      </c>
      <c r="E126" s="256">
        <v>-126.28</v>
      </c>
      <c r="F126" s="256">
        <v>-502.05</v>
      </c>
      <c r="G126" s="257">
        <v>352.63</v>
      </c>
      <c r="H126" s="256">
        <v>-628.33000000000004</v>
      </c>
      <c r="I126" s="256">
        <v>-480.48</v>
      </c>
      <c r="J126" s="256">
        <v>-275.7</v>
      </c>
      <c r="K126" s="257">
        <v>5107.3100000000004</v>
      </c>
      <c r="L126" s="1"/>
      <c r="M126" s="1"/>
    </row>
    <row r="127" spans="1:13" x14ac:dyDescent="0.3">
      <c r="A127" s="258">
        <v>45882</v>
      </c>
      <c r="B127" s="259">
        <v>-113.34</v>
      </c>
      <c r="C127" s="259">
        <v>-311.95999999999998</v>
      </c>
      <c r="D127" s="259">
        <v>-12.44</v>
      </c>
      <c r="E127" s="259">
        <v>-5.0199999999999996</v>
      </c>
      <c r="F127" s="259">
        <v>-70.84</v>
      </c>
      <c r="G127" s="259">
        <v>-437.74</v>
      </c>
      <c r="H127" s="259">
        <v>-75.87</v>
      </c>
      <c r="I127" s="259">
        <v>-382.8</v>
      </c>
      <c r="J127" s="259">
        <v>-513.6</v>
      </c>
      <c r="K127" s="260">
        <v>4593.71</v>
      </c>
      <c r="L127" s="1"/>
      <c r="M127" s="1"/>
    </row>
    <row r="128" spans="1:13" x14ac:dyDescent="0.3">
      <c r="A128" s="255">
        <v>45883</v>
      </c>
      <c r="B128" s="257">
        <v>65.64</v>
      </c>
      <c r="C128" s="256">
        <v>-206.9</v>
      </c>
      <c r="D128" s="256">
        <v>-7.54</v>
      </c>
      <c r="E128" s="257">
        <v>7.79</v>
      </c>
      <c r="F128" s="256">
        <v>-51.42</v>
      </c>
      <c r="G128" s="256">
        <v>-148.81</v>
      </c>
      <c r="H128" s="256">
        <v>-43.63</v>
      </c>
      <c r="I128" s="256">
        <v>-258.32</v>
      </c>
      <c r="J128" s="256">
        <v>-192.43</v>
      </c>
      <c r="K128" s="257">
        <v>4401.2700000000004</v>
      </c>
      <c r="L128" s="1"/>
      <c r="M128" s="1"/>
    </row>
    <row r="129" spans="1:13" x14ac:dyDescent="0.3">
      <c r="A129" s="258">
        <v>45884</v>
      </c>
      <c r="B129" s="259">
        <v>-148.94999999999999</v>
      </c>
      <c r="C129" s="260">
        <v>87.15</v>
      </c>
      <c r="D129" s="260">
        <v>43.06</v>
      </c>
      <c r="E129" s="260">
        <v>44.18</v>
      </c>
      <c r="F129" s="260">
        <v>43.37</v>
      </c>
      <c r="G129" s="259">
        <v>-18.739999999999998</v>
      </c>
      <c r="H129" s="260">
        <v>87.55</v>
      </c>
      <c r="I129" s="260">
        <v>130.52000000000001</v>
      </c>
      <c r="J129" s="260">
        <v>68.81</v>
      </c>
      <c r="K129" s="260">
        <v>4470.08</v>
      </c>
      <c r="L129" s="1"/>
      <c r="M129" s="1"/>
    </row>
    <row r="130" spans="1:13" x14ac:dyDescent="0.3">
      <c r="A130" s="255">
        <v>45887</v>
      </c>
      <c r="B130" s="256">
        <v>-17.95</v>
      </c>
      <c r="C130" s="256">
        <v>-2.2599999999999998</v>
      </c>
      <c r="D130" s="257">
        <v>3.29</v>
      </c>
      <c r="E130" s="257">
        <v>4</v>
      </c>
      <c r="F130" s="256">
        <v>-35.28</v>
      </c>
      <c r="G130" s="256">
        <v>-16.920000000000002</v>
      </c>
      <c r="H130" s="256">
        <v>-31.28</v>
      </c>
      <c r="I130" s="256">
        <v>-37.54</v>
      </c>
      <c r="J130" s="256">
        <v>-48.2</v>
      </c>
      <c r="K130" s="257">
        <v>4421.88</v>
      </c>
      <c r="L130" s="1"/>
      <c r="M130" s="1"/>
    </row>
    <row r="131" spans="1:13" x14ac:dyDescent="0.3">
      <c r="A131" s="258">
        <v>45888</v>
      </c>
      <c r="B131" s="259">
        <v>-336.4</v>
      </c>
      <c r="C131" s="259">
        <v>-418.31</v>
      </c>
      <c r="D131" s="259">
        <v>-113.16</v>
      </c>
      <c r="E131" s="260">
        <v>136.31</v>
      </c>
      <c r="F131" s="260">
        <v>117.66</v>
      </c>
      <c r="G131" s="259">
        <v>-867.87</v>
      </c>
      <c r="H131" s="260">
        <v>253.98</v>
      </c>
      <c r="I131" s="259">
        <v>-300.64999999999998</v>
      </c>
      <c r="J131" s="259">
        <v>-613.9</v>
      </c>
      <c r="K131" s="260">
        <v>3807.99</v>
      </c>
      <c r="L131" s="1"/>
      <c r="M131" s="1"/>
    </row>
    <row r="132" spans="1:13" x14ac:dyDescent="0.3">
      <c r="A132" s="255">
        <v>45889</v>
      </c>
      <c r="B132" s="256">
        <v>-120.22</v>
      </c>
      <c r="C132" s="256">
        <v>-3.77</v>
      </c>
      <c r="D132" s="256">
        <v>-13.45</v>
      </c>
      <c r="E132" s="257">
        <v>59.65</v>
      </c>
      <c r="F132" s="257">
        <v>151.74</v>
      </c>
      <c r="G132" s="256">
        <v>-137.44999999999999</v>
      </c>
      <c r="H132" s="257">
        <v>211.39</v>
      </c>
      <c r="I132" s="257">
        <v>147.97</v>
      </c>
      <c r="J132" s="257">
        <v>73.94</v>
      </c>
      <c r="K132" s="257">
        <v>3881.93</v>
      </c>
      <c r="L132" s="1"/>
      <c r="M132" s="1"/>
    </row>
    <row r="133" spans="1:13" x14ac:dyDescent="0.3">
      <c r="A133" s="258">
        <v>45890</v>
      </c>
      <c r="B133" s="259">
        <v>-51.12</v>
      </c>
      <c r="C133" s="260">
        <v>109.41</v>
      </c>
      <c r="D133" s="259">
        <v>-9.9700000000000006</v>
      </c>
      <c r="E133" s="260">
        <v>46.52</v>
      </c>
      <c r="F133" s="259">
        <v>-49.9</v>
      </c>
      <c r="G133" s="260">
        <v>48.32</v>
      </c>
      <c r="H133" s="259">
        <v>-3.38</v>
      </c>
      <c r="I133" s="260">
        <v>59.52</v>
      </c>
      <c r="J133" s="260">
        <v>44.94</v>
      </c>
      <c r="K133" s="260">
        <v>3926.87</v>
      </c>
      <c r="L133" s="1"/>
      <c r="M133" s="1"/>
    </row>
    <row r="134" spans="1:13" x14ac:dyDescent="0.3">
      <c r="A134" s="255">
        <v>45891</v>
      </c>
      <c r="B134" s="257">
        <v>144.03</v>
      </c>
      <c r="C134" s="257">
        <v>387.07</v>
      </c>
      <c r="D134" s="256">
        <v>-252.32</v>
      </c>
      <c r="E134" s="256">
        <v>-155</v>
      </c>
      <c r="F134" s="256">
        <v>-322.63</v>
      </c>
      <c r="G134" s="257">
        <v>278.77999999999997</v>
      </c>
      <c r="H134" s="256">
        <v>-477.63</v>
      </c>
      <c r="I134" s="257">
        <v>64.45</v>
      </c>
      <c r="J134" s="256">
        <v>-198.84</v>
      </c>
      <c r="K134" s="257">
        <v>3728.03</v>
      </c>
      <c r="L134" s="1"/>
      <c r="M134" s="1"/>
    </row>
    <row r="135" spans="1:13" x14ac:dyDescent="0.3">
      <c r="A135" s="258">
        <v>45894</v>
      </c>
      <c r="B135" s="260">
        <v>7.42</v>
      </c>
      <c r="C135" s="260">
        <v>144.1</v>
      </c>
      <c r="D135" s="259">
        <v>-43.15</v>
      </c>
      <c r="E135" s="260">
        <v>28.98</v>
      </c>
      <c r="F135" s="259">
        <v>-69.540000000000006</v>
      </c>
      <c r="G135" s="260">
        <v>108.37</v>
      </c>
      <c r="H135" s="259">
        <v>-40.549999999999997</v>
      </c>
      <c r="I135" s="260">
        <v>74.569999999999993</v>
      </c>
      <c r="J135" s="260">
        <v>67.819999999999993</v>
      </c>
      <c r="K135" s="260">
        <v>3795.85</v>
      </c>
      <c r="L135" s="1"/>
      <c r="M135" s="1"/>
    </row>
    <row r="136" spans="1:13" x14ac:dyDescent="0.3">
      <c r="A136" s="255">
        <v>45895</v>
      </c>
      <c r="B136" s="257">
        <v>121.79</v>
      </c>
      <c r="C136" s="257">
        <v>292.64999999999998</v>
      </c>
      <c r="D136" s="257">
        <v>19.7</v>
      </c>
      <c r="E136" s="256">
        <v>-40.340000000000003</v>
      </c>
      <c r="F136" s="256">
        <v>-24.49</v>
      </c>
      <c r="G136" s="257">
        <v>434.14</v>
      </c>
      <c r="H136" s="256">
        <v>-64.83</v>
      </c>
      <c r="I136" s="257">
        <v>268.16000000000003</v>
      </c>
      <c r="J136" s="257">
        <v>369.31</v>
      </c>
      <c r="K136" s="257">
        <v>4165.16</v>
      </c>
      <c r="L136" s="1"/>
      <c r="M136" s="1"/>
    </row>
    <row r="137" spans="1:13" x14ac:dyDescent="0.3">
      <c r="A137" s="258">
        <v>45896</v>
      </c>
      <c r="B137" s="260">
        <v>71.260000000000005</v>
      </c>
      <c r="C137" s="259">
        <v>-96.29</v>
      </c>
      <c r="D137" s="260">
        <v>27.61</v>
      </c>
      <c r="E137" s="259">
        <v>-15.44</v>
      </c>
      <c r="F137" s="259">
        <v>-27.39</v>
      </c>
      <c r="G137" s="260">
        <v>2.58</v>
      </c>
      <c r="H137" s="259">
        <v>-42.83</v>
      </c>
      <c r="I137" s="259">
        <v>-123.67</v>
      </c>
      <c r="J137" s="259">
        <v>-40.25</v>
      </c>
      <c r="K137" s="260">
        <v>4124.91</v>
      </c>
      <c r="L137" s="1"/>
      <c r="M137" s="1"/>
    </row>
    <row r="138" spans="1:13" x14ac:dyDescent="0.3">
      <c r="A138" s="255">
        <v>45897</v>
      </c>
      <c r="B138" s="257">
        <v>265.22000000000003</v>
      </c>
      <c r="C138" s="257">
        <v>317.89999999999998</v>
      </c>
      <c r="D138" s="257">
        <v>38.049999999999997</v>
      </c>
      <c r="E138" s="256">
        <v>-62.89</v>
      </c>
      <c r="F138" s="257">
        <v>17.13</v>
      </c>
      <c r="G138" s="257">
        <v>621.16</v>
      </c>
      <c r="H138" s="256">
        <v>-45.77</v>
      </c>
      <c r="I138" s="257">
        <v>335.03</v>
      </c>
      <c r="J138" s="257">
        <v>575.4</v>
      </c>
      <c r="K138" s="257">
        <v>4700.3100000000004</v>
      </c>
      <c r="L138" s="1"/>
      <c r="M138" s="1"/>
    </row>
    <row r="139" spans="1:13" x14ac:dyDescent="0.3">
      <c r="A139" s="258">
        <v>45898</v>
      </c>
      <c r="B139" s="259">
        <v>-345.84</v>
      </c>
      <c r="C139" s="259">
        <v>-75.430000000000007</v>
      </c>
      <c r="D139" s="259">
        <v>-9.01</v>
      </c>
      <c r="E139" s="260">
        <v>116.3</v>
      </c>
      <c r="F139" s="260">
        <v>76.89</v>
      </c>
      <c r="G139" s="259">
        <v>-430.29</v>
      </c>
      <c r="H139" s="260">
        <v>193.19</v>
      </c>
      <c r="I139" s="260">
        <v>1.46</v>
      </c>
      <c r="J139" s="259">
        <v>-237.09</v>
      </c>
      <c r="K139" s="260">
        <v>4463.22</v>
      </c>
      <c r="L139" s="1"/>
      <c r="M139" s="1"/>
    </row>
    <row r="140" spans="1:13" x14ac:dyDescent="0.3">
      <c r="A140" s="255">
        <v>45902</v>
      </c>
      <c r="B140" s="257">
        <v>27.1</v>
      </c>
      <c r="C140" s="257">
        <v>46.4</v>
      </c>
      <c r="D140" s="256">
        <v>-37.68</v>
      </c>
      <c r="E140" s="257">
        <v>84.19</v>
      </c>
      <c r="F140" s="257">
        <v>0</v>
      </c>
      <c r="G140" s="257">
        <v>35.82</v>
      </c>
      <c r="H140" s="257">
        <v>84.19</v>
      </c>
      <c r="I140" s="257">
        <v>46.4</v>
      </c>
      <c r="J140" s="257">
        <v>120.01</v>
      </c>
      <c r="K140" s="257">
        <v>4583.2299999999996</v>
      </c>
      <c r="L140" s="1"/>
      <c r="M140" s="1"/>
    </row>
    <row r="141" spans="1:13" x14ac:dyDescent="0.3">
      <c r="A141" s="258">
        <v>45903</v>
      </c>
      <c r="B141" s="260">
        <v>131.91</v>
      </c>
      <c r="C141" s="260">
        <v>82.5</v>
      </c>
      <c r="D141" s="260">
        <v>50.69</v>
      </c>
      <c r="E141" s="259">
        <v>-79.040000000000006</v>
      </c>
      <c r="F141" s="260">
        <v>31.97</v>
      </c>
      <c r="G141" s="260">
        <v>265.11</v>
      </c>
      <c r="H141" s="259">
        <v>-47.08</v>
      </c>
      <c r="I141" s="260">
        <v>114.47</v>
      </c>
      <c r="J141" s="260">
        <v>218.03</v>
      </c>
      <c r="K141" s="260">
        <v>4801.26</v>
      </c>
      <c r="L141" s="1"/>
      <c r="M141" s="1"/>
    </row>
    <row r="142" spans="1:13" x14ac:dyDescent="0.3">
      <c r="A142" s="255">
        <v>45904</v>
      </c>
      <c r="B142" s="257">
        <v>116.31</v>
      </c>
      <c r="C142" s="257">
        <v>183.13</v>
      </c>
      <c r="D142" s="256">
        <v>-2.93</v>
      </c>
      <c r="E142" s="256">
        <v>-90.94</v>
      </c>
      <c r="F142" s="256">
        <v>-112.26</v>
      </c>
      <c r="G142" s="257">
        <v>296.51</v>
      </c>
      <c r="H142" s="256">
        <v>-203.2</v>
      </c>
      <c r="I142" s="257">
        <v>70.87</v>
      </c>
      <c r="J142" s="257">
        <v>93.31</v>
      </c>
      <c r="K142" s="257">
        <v>4894.58</v>
      </c>
      <c r="L142" s="1"/>
      <c r="M142" s="1"/>
    </row>
    <row r="143" spans="1:13" x14ac:dyDescent="0.3">
      <c r="A143" s="258">
        <v>45905</v>
      </c>
      <c r="B143" s="260">
        <v>891.63</v>
      </c>
      <c r="C143" s="259">
        <v>-137.63</v>
      </c>
      <c r="D143" s="260">
        <v>34</v>
      </c>
      <c r="E143" s="259">
        <v>-14.5</v>
      </c>
      <c r="F143" s="259">
        <v>-368.18</v>
      </c>
      <c r="G143" s="260">
        <v>788.01</v>
      </c>
      <c r="H143" s="259">
        <v>-382.68</v>
      </c>
      <c r="I143" s="259">
        <v>-505.81</v>
      </c>
      <c r="J143" s="260">
        <v>405.32</v>
      </c>
      <c r="K143" s="260">
        <v>5299.9</v>
      </c>
      <c r="L143" s="1"/>
      <c r="M143" s="1"/>
    </row>
    <row r="144" spans="1:13" x14ac:dyDescent="0.3">
      <c r="A144" s="255">
        <v>45908</v>
      </c>
      <c r="B144" s="257">
        <v>304.58999999999997</v>
      </c>
      <c r="C144" s="257">
        <v>819.37</v>
      </c>
      <c r="D144" s="256">
        <v>-8.5</v>
      </c>
      <c r="E144" s="256">
        <v>-49.01</v>
      </c>
      <c r="F144" s="256">
        <v>-155.82</v>
      </c>
      <c r="G144" s="257">
        <v>1115.47</v>
      </c>
      <c r="H144" s="256">
        <v>-204.82</v>
      </c>
      <c r="I144" s="257">
        <v>663.56</v>
      </c>
      <c r="J144" s="257">
        <v>910.64</v>
      </c>
      <c r="K144" s="257">
        <v>6210.54</v>
      </c>
      <c r="L144" s="1"/>
      <c r="M144" s="1"/>
    </row>
    <row r="145" spans="1:13" x14ac:dyDescent="0.3">
      <c r="A145" s="258">
        <v>45909</v>
      </c>
      <c r="B145" s="259">
        <v>-246.29</v>
      </c>
      <c r="C145" s="260">
        <v>143.88999999999999</v>
      </c>
      <c r="D145" s="259">
        <v>-5.9</v>
      </c>
      <c r="E145" s="259">
        <v>-28.46</v>
      </c>
      <c r="F145" s="260">
        <v>0</v>
      </c>
      <c r="G145" s="259">
        <v>-108.3</v>
      </c>
      <c r="H145" s="259">
        <v>-28.46</v>
      </c>
      <c r="I145" s="260">
        <v>143.88999999999999</v>
      </c>
      <c r="J145" s="259">
        <v>-136.77000000000001</v>
      </c>
      <c r="K145" s="260">
        <v>6073.78</v>
      </c>
      <c r="L145" s="1"/>
      <c r="M145" s="1"/>
    </row>
    <row r="146" spans="1:13" x14ac:dyDescent="0.3">
      <c r="A146" s="255">
        <v>45910</v>
      </c>
      <c r="B146" s="257">
        <v>926.4</v>
      </c>
      <c r="C146" s="257">
        <v>113.4</v>
      </c>
      <c r="D146" s="256">
        <v>-109.38</v>
      </c>
      <c r="E146" s="256">
        <v>-3.29</v>
      </c>
      <c r="F146" s="257">
        <v>214.37</v>
      </c>
      <c r="G146" s="257">
        <v>930.42</v>
      </c>
      <c r="H146" s="257">
        <v>211.09</v>
      </c>
      <c r="I146" s="257">
        <v>327.77</v>
      </c>
      <c r="J146" s="257">
        <v>1141.5</v>
      </c>
      <c r="K146" s="257">
        <v>7215.28</v>
      </c>
      <c r="L146" s="1"/>
      <c r="M146" s="1"/>
    </row>
    <row r="147" spans="1:13" x14ac:dyDescent="0.3">
      <c r="A147" s="258">
        <v>45911</v>
      </c>
      <c r="B147" s="259">
        <v>-254.98</v>
      </c>
      <c r="C147" s="260">
        <v>52.25</v>
      </c>
      <c r="D147" s="260">
        <v>32.56</v>
      </c>
      <c r="E147" s="259">
        <v>-58.48</v>
      </c>
      <c r="F147" s="259">
        <v>-28.29</v>
      </c>
      <c r="G147" s="259">
        <v>-170.17</v>
      </c>
      <c r="H147" s="259">
        <v>-86.77</v>
      </c>
      <c r="I147" s="260">
        <v>23.96</v>
      </c>
      <c r="J147" s="259">
        <v>-256.93</v>
      </c>
      <c r="K147" s="260">
        <v>6958.34</v>
      </c>
      <c r="L147" s="1"/>
      <c r="M147" s="1"/>
    </row>
    <row r="148" spans="1:13" x14ac:dyDescent="0.3">
      <c r="A148" s="255">
        <v>45912</v>
      </c>
      <c r="B148" s="257">
        <v>6.33</v>
      </c>
      <c r="C148" s="257">
        <v>132.33000000000001</v>
      </c>
      <c r="D148" s="256">
        <v>-110.04</v>
      </c>
      <c r="E148" s="256">
        <v>-44.38</v>
      </c>
      <c r="F148" s="256">
        <v>-14.05</v>
      </c>
      <c r="G148" s="257">
        <v>28.62</v>
      </c>
      <c r="H148" s="256">
        <v>-58.43</v>
      </c>
      <c r="I148" s="257">
        <v>118.28</v>
      </c>
      <c r="J148" s="256">
        <v>-29.81</v>
      </c>
      <c r="K148" s="257">
        <v>6928.53</v>
      </c>
      <c r="L148" s="1"/>
      <c r="M148" s="1"/>
    </row>
    <row r="149" spans="1:13" x14ac:dyDescent="0.3">
      <c r="A149" s="258">
        <v>45915</v>
      </c>
      <c r="B149" s="260">
        <v>111.17</v>
      </c>
      <c r="C149" s="260">
        <v>135.36000000000001</v>
      </c>
      <c r="D149" s="260">
        <v>41.15</v>
      </c>
      <c r="E149" s="259">
        <v>-85.97</v>
      </c>
      <c r="F149" s="259">
        <v>-278.10000000000002</v>
      </c>
      <c r="G149" s="260">
        <v>287.68</v>
      </c>
      <c r="H149" s="259">
        <v>-364.07</v>
      </c>
      <c r="I149" s="259">
        <v>-142.74</v>
      </c>
      <c r="J149" s="259">
        <v>-76.39</v>
      </c>
      <c r="K149" s="260">
        <v>6852.14</v>
      </c>
      <c r="L149" s="1"/>
      <c r="M149" s="1"/>
    </row>
    <row r="150" spans="1:13" x14ac:dyDescent="0.3">
      <c r="A150" s="255">
        <v>45916</v>
      </c>
      <c r="B150" s="256">
        <v>-106.49</v>
      </c>
      <c r="C150" s="257">
        <v>127.1</v>
      </c>
      <c r="D150" s="256">
        <v>-0.23</v>
      </c>
      <c r="E150" s="257">
        <v>8.49</v>
      </c>
      <c r="F150" s="257">
        <v>53.28</v>
      </c>
      <c r="G150" s="257">
        <v>20.37</v>
      </c>
      <c r="H150" s="257">
        <v>61.77</v>
      </c>
      <c r="I150" s="257">
        <v>180.38</v>
      </c>
      <c r="J150" s="257">
        <v>82.15</v>
      </c>
      <c r="K150" s="257">
        <v>6934.29</v>
      </c>
      <c r="L150" s="1"/>
      <c r="M150" s="1"/>
    </row>
    <row r="151" spans="1:13" x14ac:dyDescent="0.3">
      <c r="A151" s="258">
        <v>45917</v>
      </c>
      <c r="B151" s="259">
        <v>-364.19</v>
      </c>
      <c r="C151" s="260">
        <v>33.5</v>
      </c>
      <c r="D151" s="260">
        <v>87.64</v>
      </c>
      <c r="E151" s="260">
        <v>20.05</v>
      </c>
      <c r="F151" s="260">
        <v>30.98</v>
      </c>
      <c r="G151" s="259">
        <v>-243.05</v>
      </c>
      <c r="H151" s="260">
        <v>51.03</v>
      </c>
      <c r="I151" s="260">
        <v>64.47</v>
      </c>
      <c r="J151" s="259">
        <v>-192.02</v>
      </c>
      <c r="K151" s="260">
        <v>6742.27</v>
      </c>
      <c r="L151" s="1"/>
      <c r="M151" s="1"/>
    </row>
    <row r="152" spans="1:13" x14ac:dyDescent="0.3">
      <c r="A152" s="255">
        <v>45918</v>
      </c>
      <c r="B152" s="256">
        <v>-22.46</v>
      </c>
      <c r="C152" s="257">
        <v>173.23</v>
      </c>
      <c r="D152" s="257">
        <v>92.95</v>
      </c>
      <c r="E152" s="256">
        <v>-90.59</v>
      </c>
      <c r="F152" s="257">
        <v>10.7</v>
      </c>
      <c r="G152" s="257">
        <v>243.72</v>
      </c>
      <c r="H152" s="256">
        <v>-79.89</v>
      </c>
      <c r="I152" s="257">
        <v>183.93</v>
      </c>
      <c r="J152" s="257">
        <v>163.83000000000001</v>
      </c>
      <c r="K152" s="257">
        <v>6906.1</v>
      </c>
      <c r="L152" s="1"/>
      <c r="M152" s="1"/>
    </row>
    <row r="153" spans="1:13" x14ac:dyDescent="0.3">
      <c r="A153" s="258">
        <v>45919</v>
      </c>
      <c r="B153" s="259">
        <v>-11.25</v>
      </c>
      <c r="C153" s="260">
        <v>319.39999999999998</v>
      </c>
      <c r="D153" s="260">
        <v>96.31</v>
      </c>
      <c r="E153" s="259">
        <v>-68.010000000000005</v>
      </c>
      <c r="F153" s="259">
        <v>-53.65</v>
      </c>
      <c r="G153" s="260">
        <v>404.45</v>
      </c>
      <c r="H153" s="259">
        <v>-121.67</v>
      </c>
      <c r="I153" s="260">
        <v>265.74</v>
      </c>
      <c r="J153" s="260">
        <v>282.79000000000002</v>
      </c>
      <c r="K153" s="260">
        <v>7188.89</v>
      </c>
      <c r="L153" s="1"/>
      <c r="M153" s="1"/>
    </row>
    <row r="154" spans="1:13" x14ac:dyDescent="0.3">
      <c r="A154" s="255">
        <v>45922</v>
      </c>
      <c r="B154" s="256">
        <v>-169.02</v>
      </c>
      <c r="C154" s="256">
        <v>-66.3</v>
      </c>
      <c r="D154" s="257">
        <v>103.32</v>
      </c>
      <c r="E154" s="256">
        <v>-47.78</v>
      </c>
      <c r="F154" s="257">
        <v>12.36</v>
      </c>
      <c r="G154" s="256">
        <v>-132</v>
      </c>
      <c r="H154" s="256">
        <v>-35.42</v>
      </c>
      <c r="I154" s="256">
        <v>-53.95</v>
      </c>
      <c r="J154" s="256">
        <v>-167.42</v>
      </c>
      <c r="K154" s="257">
        <v>7021.47</v>
      </c>
      <c r="L154" s="1"/>
      <c r="M154" s="1"/>
    </row>
    <row r="155" spans="1:13" x14ac:dyDescent="0.3">
      <c r="A155" s="258">
        <v>45923</v>
      </c>
      <c r="B155" s="260">
        <v>4.2</v>
      </c>
      <c r="C155" s="260">
        <v>84.4</v>
      </c>
      <c r="D155" s="259">
        <v>-20.79</v>
      </c>
      <c r="E155" s="260">
        <v>66.739999999999995</v>
      </c>
      <c r="F155" s="260">
        <v>123.05</v>
      </c>
      <c r="G155" s="260">
        <v>67.81</v>
      </c>
      <c r="H155" s="260">
        <v>189.79</v>
      </c>
      <c r="I155" s="260">
        <v>207.45</v>
      </c>
      <c r="J155" s="260">
        <v>257.58999999999997</v>
      </c>
      <c r="K155" s="260">
        <v>7279.07</v>
      </c>
      <c r="L155" s="1"/>
      <c r="M155" s="1"/>
    </row>
    <row r="156" spans="1:13" x14ac:dyDescent="0.3">
      <c r="A156" s="255">
        <v>45924</v>
      </c>
      <c r="B156" s="257">
        <v>10.35</v>
      </c>
      <c r="C156" s="256">
        <v>-100.57</v>
      </c>
      <c r="D156" s="256">
        <v>-31.49</v>
      </c>
      <c r="E156" s="257">
        <v>35.270000000000003</v>
      </c>
      <c r="F156" s="257">
        <v>6.39</v>
      </c>
      <c r="G156" s="256">
        <v>-121.71</v>
      </c>
      <c r="H156" s="257">
        <v>41.66</v>
      </c>
      <c r="I156" s="256">
        <v>-94.18</v>
      </c>
      <c r="J156" s="256">
        <v>-80.05</v>
      </c>
      <c r="K156" s="257">
        <v>7199.01</v>
      </c>
      <c r="L156" s="1"/>
      <c r="M156" s="1"/>
    </row>
    <row r="157" spans="1:13" x14ac:dyDescent="0.3">
      <c r="A157" s="258">
        <v>45925</v>
      </c>
      <c r="B157" s="259">
        <v>-89.68</v>
      </c>
      <c r="C157" s="259">
        <v>-22.14</v>
      </c>
      <c r="D157" s="259">
        <v>-15.23</v>
      </c>
      <c r="E157" s="260">
        <v>43.32</v>
      </c>
      <c r="F157" s="260">
        <v>213.95</v>
      </c>
      <c r="G157" s="259">
        <v>-127.06</v>
      </c>
      <c r="H157" s="260">
        <v>257.27</v>
      </c>
      <c r="I157" s="260">
        <v>191.81</v>
      </c>
      <c r="J157" s="260">
        <v>130.21</v>
      </c>
      <c r="K157" s="260">
        <v>7329.22</v>
      </c>
      <c r="L157" s="1"/>
      <c r="M157" s="1"/>
    </row>
    <row r="158" spans="1:13" x14ac:dyDescent="0.3">
      <c r="A158" s="255">
        <v>45926</v>
      </c>
      <c r="B158" s="256">
        <v>-44.28</v>
      </c>
      <c r="C158" s="257">
        <v>330.99</v>
      </c>
      <c r="D158" s="257">
        <v>40.409999999999997</v>
      </c>
      <c r="E158" s="256">
        <v>-41.3</v>
      </c>
      <c r="F158" s="256">
        <v>-62.73</v>
      </c>
      <c r="G158" s="257">
        <v>327.12</v>
      </c>
      <c r="H158" s="256">
        <v>-104.04</v>
      </c>
      <c r="I158" s="257">
        <v>268.26</v>
      </c>
      <c r="J158" s="257">
        <v>223.08</v>
      </c>
      <c r="K158" s="257">
        <v>7552.3</v>
      </c>
      <c r="L158" s="1"/>
      <c r="M158" s="1"/>
    </row>
    <row r="159" spans="1:13" x14ac:dyDescent="0.3">
      <c r="A159" s="258">
        <v>45929</v>
      </c>
      <c r="B159" s="259">
        <v>-187.88</v>
      </c>
      <c r="C159" s="260">
        <v>448.69</v>
      </c>
      <c r="D159" s="259">
        <v>-25.65</v>
      </c>
      <c r="E159" s="259">
        <v>-46.53</v>
      </c>
      <c r="F159" s="259">
        <v>-17.11</v>
      </c>
      <c r="G159" s="260">
        <v>235.16</v>
      </c>
      <c r="H159" s="259">
        <v>-63.64</v>
      </c>
      <c r="I159" s="260">
        <v>431.58</v>
      </c>
      <c r="J159" s="260">
        <v>171.53</v>
      </c>
      <c r="K159" s="260">
        <v>7723.83</v>
      </c>
      <c r="L159" s="1"/>
      <c r="M159" s="1"/>
    </row>
    <row r="160" spans="1:13" x14ac:dyDescent="0.3">
      <c r="A160" s="255">
        <v>45930</v>
      </c>
      <c r="B160" s="257">
        <v>58.11</v>
      </c>
      <c r="C160" s="257">
        <v>61.35</v>
      </c>
      <c r="D160" s="256">
        <v>-85.06</v>
      </c>
      <c r="E160" s="256">
        <v>-27.52</v>
      </c>
      <c r="F160" s="257">
        <v>274.48</v>
      </c>
      <c r="G160" s="257">
        <v>34.409999999999997</v>
      </c>
      <c r="H160" s="257">
        <v>246.96</v>
      </c>
      <c r="I160" s="257">
        <v>335.83</v>
      </c>
      <c r="J160" s="257">
        <v>281.37</v>
      </c>
      <c r="K160" s="257">
        <v>8005.2</v>
      </c>
      <c r="L160" s="1"/>
      <c r="M160" s="1"/>
    </row>
    <row r="161" spans="1:13" x14ac:dyDescent="0.3">
      <c r="A161" s="258">
        <v>45931</v>
      </c>
      <c r="B161" s="260">
        <v>100</v>
      </c>
      <c r="C161" s="259">
        <v>-142.22</v>
      </c>
      <c r="D161" s="259">
        <v>-25.05</v>
      </c>
      <c r="E161" s="259">
        <v>-48.2</v>
      </c>
      <c r="F161" s="260">
        <v>176.62</v>
      </c>
      <c r="G161" s="259">
        <v>-67.27</v>
      </c>
      <c r="H161" s="260">
        <v>128.41999999999999</v>
      </c>
      <c r="I161" s="260">
        <v>34.4</v>
      </c>
      <c r="J161" s="260">
        <v>61.15</v>
      </c>
      <c r="K161" s="260">
        <v>8066.35</v>
      </c>
      <c r="L161" s="1"/>
      <c r="M161" s="1"/>
    </row>
    <row r="162" spans="1:13" x14ac:dyDescent="0.3">
      <c r="A162" s="255">
        <v>45932</v>
      </c>
      <c r="B162" s="257">
        <v>136.19999999999999</v>
      </c>
      <c r="C162" s="256">
        <v>-205.4</v>
      </c>
      <c r="D162" s="257">
        <v>17.420000000000002</v>
      </c>
      <c r="E162" s="256">
        <v>-41.3</v>
      </c>
      <c r="F162" s="256">
        <v>-84.89</v>
      </c>
      <c r="G162" s="256">
        <v>-51.78</v>
      </c>
      <c r="H162" s="256">
        <v>-126.2</v>
      </c>
      <c r="I162" s="256">
        <v>-290.29000000000002</v>
      </c>
      <c r="J162" s="256">
        <v>-177.97</v>
      </c>
      <c r="K162" s="257">
        <v>7888.37</v>
      </c>
      <c r="L162" s="1"/>
      <c r="M162" s="1"/>
    </row>
    <row r="163" spans="1:13" x14ac:dyDescent="0.3">
      <c r="A163" s="258">
        <v>45933</v>
      </c>
      <c r="B163" s="260">
        <v>5.33</v>
      </c>
      <c r="C163" s="259">
        <v>-9.1</v>
      </c>
      <c r="D163" s="259">
        <v>-14.12</v>
      </c>
      <c r="E163" s="260">
        <v>42.3</v>
      </c>
      <c r="F163" s="260">
        <v>125.77</v>
      </c>
      <c r="G163" s="259">
        <v>-17.899999999999999</v>
      </c>
      <c r="H163" s="260">
        <v>168.07</v>
      </c>
      <c r="I163" s="260">
        <v>116.67</v>
      </c>
      <c r="J163" s="260">
        <v>150.16999999999999</v>
      </c>
      <c r="K163" s="260">
        <v>8038.54</v>
      </c>
      <c r="L163" s="1"/>
      <c r="M163" s="1"/>
    </row>
    <row r="164" spans="1:13" x14ac:dyDescent="0.3">
      <c r="A164" s="255">
        <v>45936</v>
      </c>
      <c r="B164" s="256">
        <v>-80.69</v>
      </c>
      <c r="C164" s="256">
        <v>-991.88</v>
      </c>
      <c r="D164" s="256">
        <v>-72.66</v>
      </c>
      <c r="E164" s="256">
        <v>-75.45</v>
      </c>
      <c r="F164" s="257">
        <v>38.61</v>
      </c>
      <c r="G164" s="256">
        <v>-1145.23</v>
      </c>
      <c r="H164" s="256">
        <v>-36.840000000000003</v>
      </c>
      <c r="I164" s="256">
        <v>-953.26</v>
      </c>
      <c r="J164" s="256">
        <v>-1182.07</v>
      </c>
      <c r="K164" s="257">
        <v>6856.47</v>
      </c>
      <c r="L164" s="1"/>
      <c r="M164" s="1"/>
    </row>
    <row r="165" spans="1:13" x14ac:dyDescent="0.3">
      <c r="A165" s="258">
        <v>45937</v>
      </c>
      <c r="B165" s="260">
        <v>26</v>
      </c>
      <c r="C165" s="260">
        <v>540.34</v>
      </c>
      <c r="D165" s="259">
        <v>-90.58</v>
      </c>
      <c r="E165" s="260">
        <v>52.9</v>
      </c>
      <c r="F165" s="260">
        <v>122.37</v>
      </c>
      <c r="G165" s="260">
        <v>475.76</v>
      </c>
      <c r="H165" s="260">
        <v>175.27</v>
      </c>
      <c r="I165" s="260">
        <v>662.71</v>
      </c>
      <c r="J165" s="260">
        <v>651.03</v>
      </c>
      <c r="K165" s="260">
        <v>7507.5</v>
      </c>
      <c r="L165" s="1"/>
      <c r="M165" s="1"/>
    </row>
    <row r="166" spans="1:13" x14ac:dyDescent="0.3">
      <c r="A166" s="255">
        <v>45938</v>
      </c>
      <c r="B166" s="257">
        <v>256.16000000000003</v>
      </c>
      <c r="C166" s="256">
        <v>-24.06</v>
      </c>
      <c r="D166" s="256">
        <v>-1.45</v>
      </c>
      <c r="E166" s="256">
        <v>-115.18</v>
      </c>
      <c r="F166" s="256">
        <v>-20.100000000000001</v>
      </c>
      <c r="G166" s="257">
        <v>230.64</v>
      </c>
      <c r="H166" s="256">
        <v>-135.27000000000001</v>
      </c>
      <c r="I166" s="256">
        <v>-44.16</v>
      </c>
      <c r="J166" s="257">
        <v>95.37</v>
      </c>
      <c r="K166" s="257">
        <v>7602.87</v>
      </c>
      <c r="L166" s="1"/>
      <c r="M166" s="1"/>
    </row>
    <row r="167" spans="1:13" x14ac:dyDescent="0.3">
      <c r="A167" s="258">
        <v>45939</v>
      </c>
      <c r="B167" s="259">
        <v>-13.17</v>
      </c>
      <c r="C167" s="259">
        <v>-329.96</v>
      </c>
      <c r="D167" s="259">
        <v>-98.22</v>
      </c>
      <c r="E167" s="260">
        <v>12.16</v>
      </c>
      <c r="F167" s="259">
        <v>-264.43</v>
      </c>
      <c r="G167" s="259">
        <v>-441.35</v>
      </c>
      <c r="H167" s="259">
        <v>-252.27</v>
      </c>
      <c r="I167" s="259">
        <v>-594.39</v>
      </c>
      <c r="J167" s="259">
        <v>-693.61</v>
      </c>
      <c r="K167" s="260">
        <v>6909.26</v>
      </c>
      <c r="L167" s="1"/>
      <c r="M167" s="1"/>
    </row>
    <row r="168" spans="1:13" x14ac:dyDescent="0.3">
      <c r="A168" s="255">
        <v>45940</v>
      </c>
      <c r="B168" s="256">
        <v>-560.25</v>
      </c>
      <c r="C168" s="256">
        <v>-358.48</v>
      </c>
      <c r="D168" s="256">
        <v>-24.34</v>
      </c>
      <c r="E168" s="257">
        <v>348.77</v>
      </c>
      <c r="F168" s="257">
        <v>300.43</v>
      </c>
      <c r="G168" s="256">
        <v>-943.07</v>
      </c>
      <c r="H168" s="257">
        <v>649.21</v>
      </c>
      <c r="I168" s="256">
        <v>-58.04</v>
      </c>
      <c r="J168" s="256">
        <v>-293.86</v>
      </c>
      <c r="K168" s="257">
        <v>6615.39</v>
      </c>
      <c r="L168" s="1"/>
      <c r="M168" s="1"/>
    </row>
    <row r="169" spans="1:13" x14ac:dyDescent="0.3">
      <c r="A169" s="258">
        <v>45943</v>
      </c>
      <c r="B169" s="260">
        <v>936.52</v>
      </c>
      <c r="C169" s="260">
        <v>250.92</v>
      </c>
      <c r="D169" s="260">
        <v>108.56</v>
      </c>
      <c r="E169" s="259">
        <v>-213.21</v>
      </c>
      <c r="F169" s="259">
        <v>-119.4</v>
      </c>
      <c r="G169" s="260">
        <v>1296</v>
      </c>
      <c r="H169" s="259">
        <v>-332.61</v>
      </c>
      <c r="I169" s="260">
        <v>131.52000000000001</v>
      </c>
      <c r="J169" s="260">
        <v>963.39</v>
      </c>
      <c r="K169" s="260">
        <v>7578.78</v>
      </c>
      <c r="L169" s="1"/>
      <c r="M169" s="1"/>
    </row>
    <row r="170" spans="1:13" x14ac:dyDescent="0.3">
      <c r="A170" s="255">
        <v>45944</v>
      </c>
      <c r="B170" s="256">
        <v>-334.07</v>
      </c>
      <c r="C170" s="256">
        <v>-0.96</v>
      </c>
      <c r="D170" s="257">
        <v>11.32</v>
      </c>
      <c r="E170" s="257">
        <v>66.92</v>
      </c>
      <c r="F170" s="257">
        <v>61.28</v>
      </c>
      <c r="G170" s="256">
        <v>-323.70999999999998</v>
      </c>
      <c r="H170" s="257">
        <v>128.19999999999999</v>
      </c>
      <c r="I170" s="257">
        <v>60.32</v>
      </c>
      <c r="J170" s="256">
        <v>-195.51</v>
      </c>
      <c r="K170" s="257">
        <v>7383.28</v>
      </c>
      <c r="L170" s="1"/>
      <c r="M170" s="1"/>
    </row>
    <row r="171" spans="1:13" x14ac:dyDescent="0.3">
      <c r="A171" s="258">
        <v>45945</v>
      </c>
      <c r="B171" s="260">
        <v>198.34</v>
      </c>
      <c r="C171" s="260">
        <v>147.07</v>
      </c>
      <c r="D171" s="259">
        <v>-34.119999999999997</v>
      </c>
      <c r="E171" s="259">
        <v>-70.900000000000006</v>
      </c>
      <c r="F171" s="259">
        <v>-92.22</v>
      </c>
      <c r="G171" s="260">
        <v>311.29000000000002</v>
      </c>
      <c r="H171" s="259">
        <v>-163.12</v>
      </c>
      <c r="I171" s="260">
        <v>54.85</v>
      </c>
      <c r="J171" s="260">
        <v>148.16999999999999</v>
      </c>
      <c r="K171" s="260">
        <v>7531.45</v>
      </c>
      <c r="L171" s="1"/>
      <c r="M171" s="1"/>
    </row>
    <row r="172" spans="1:13" x14ac:dyDescent="0.3">
      <c r="A172" s="255">
        <v>45946</v>
      </c>
      <c r="B172" s="257">
        <v>76.09</v>
      </c>
      <c r="C172" s="257">
        <v>39.69</v>
      </c>
      <c r="D172" s="256">
        <v>-43.81</v>
      </c>
      <c r="E172" s="257">
        <v>37.200000000000003</v>
      </c>
      <c r="F172" s="257">
        <v>292.24</v>
      </c>
      <c r="G172" s="257">
        <v>71.97</v>
      </c>
      <c r="H172" s="257">
        <v>329.44</v>
      </c>
      <c r="I172" s="257">
        <v>331.93</v>
      </c>
      <c r="J172" s="257">
        <v>401.42</v>
      </c>
      <c r="K172" s="257">
        <v>7932.87</v>
      </c>
      <c r="L172" s="1"/>
      <c r="M172" s="1"/>
    </row>
    <row r="173" spans="1:13" x14ac:dyDescent="0.3">
      <c r="A173" s="258">
        <v>45947</v>
      </c>
      <c r="B173" s="259">
        <v>-129.02000000000001</v>
      </c>
      <c r="C173" s="259">
        <v>-74.38</v>
      </c>
      <c r="D173" s="260">
        <v>111.64</v>
      </c>
      <c r="E173" s="259">
        <v>-65.98</v>
      </c>
      <c r="F173" s="259">
        <v>-60.87</v>
      </c>
      <c r="G173" s="259">
        <v>-91.76</v>
      </c>
      <c r="H173" s="259">
        <v>-126.85</v>
      </c>
      <c r="I173" s="259">
        <v>-135.25</v>
      </c>
      <c r="J173" s="259">
        <v>-218.61</v>
      </c>
      <c r="K173" s="260">
        <v>7714.26</v>
      </c>
      <c r="L173" s="1"/>
      <c r="M173" s="1"/>
    </row>
    <row r="174" spans="1:13" x14ac:dyDescent="0.3">
      <c r="A174" s="255">
        <v>45950</v>
      </c>
      <c r="B174" s="256">
        <v>-2.44</v>
      </c>
      <c r="C174" s="256">
        <v>-393.77</v>
      </c>
      <c r="D174" s="257">
        <v>25.63</v>
      </c>
      <c r="E174" s="256">
        <v>-126.6</v>
      </c>
      <c r="F174" s="256">
        <v>-3.46</v>
      </c>
      <c r="G174" s="256">
        <v>-370.58</v>
      </c>
      <c r="H174" s="256">
        <v>-130.06</v>
      </c>
      <c r="I174" s="256">
        <v>-397.23</v>
      </c>
      <c r="J174" s="256">
        <v>-500.64</v>
      </c>
      <c r="K174" s="257">
        <v>7213.62</v>
      </c>
      <c r="L174" s="1"/>
      <c r="M174" s="1"/>
    </row>
    <row r="175" spans="1:13" x14ac:dyDescent="0.3">
      <c r="A175" s="258">
        <v>45951</v>
      </c>
      <c r="B175" s="259">
        <v>-178.61</v>
      </c>
      <c r="C175" s="259">
        <v>-166.2</v>
      </c>
      <c r="D175" s="260">
        <v>77.489999999999995</v>
      </c>
      <c r="E175" s="260">
        <v>2.63</v>
      </c>
      <c r="F175" s="259">
        <v>-117.54</v>
      </c>
      <c r="G175" s="259">
        <v>-267.32</v>
      </c>
      <c r="H175" s="259">
        <v>-114.91</v>
      </c>
      <c r="I175" s="259">
        <v>-283.73</v>
      </c>
      <c r="J175" s="259">
        <v>-382.22</v>
      </c>
      <c r="K175" s="260">
        <v>6831.4</v>
      </c>
      <c r="L175" s="1"/>
      <c r="M175" s="1"/>
    </row>
    <row r="176" spans="1:13" x14ac:dyDescent="0.3">
      <c r="A176" s="255">
        <v>45952</v>
      </c>
      <c r="B176" s="256">
        <v>-65.290000000000006</v>
      </c>
      <c r="C176" s="257">
        <v>155.86000000000001</v>
      </c>
      <c r="D176" s="256">
        <v>-31.73</v>
      </c>
      <c r="E176" s="257">
        <v>96.79</v>
      </c>
      <c r="F176" s="257">
        <v>116.47</v>
      </c>
      <c r="G176" s="257">
        <v>58.84</v>
      </c>
      <c r="H176" s="257">
        <v>213.26</v>
      </c>
      <c r="I176" s="257">
        <v>272.33999999999997</v>
      </c>
      <c r="J176" s="257">
        <v>272.11</v>
      </c>
      <c r="K176" s="257">
        <v>7103.5</v>
      </c>
      <c r="L176" s="1"/>
      <c r="M176" s="1"/>
    </row>
    <row r="177" spans="1:13" x14ac:dyDescent="0.3">
      <c r="A177" s="258">
        <v>45953</v>
      </c>
      <c r="B177" s="260">
        <v>111.15</v>
      </c>
      <c r="C177" s="260">
        <v>311.52</v>
      </c>
      <c r="D177" s="260">
        <v>51.97</v>
      </c>
      <c r="E177" s="259">
        <v>-84.46</v>
      </c>
      <c r="F177" s="259">
        <v>-119.91</v>
      </c>
      <c r="G177" s="260">
        <v>474.64</v>
      </c>
      <c r="H177" s="259">
        <v>-204.37</v>
      </c>
      <c r="I177" s="260">
        <v>191.61</v>
      </c>
      <c r="J177" s="260">
        <v>270.27</v>
      </c>
      <c r="K177" s="260">
        <v>7373.78</v>
      </c>
      <c r="L177" s="1"/>
      <c r="M177" s="1"/>
    </row>
    <row r="178" spans="1:13" x14ac:dyDescent="0.3">
      <c r="A178" s="255">
        <v>45954</v>
      </c>
      <c r="B178" s="257">
        <v>270.94</v>
      </c>
      <c r="C178" s="257">
        <v>363.37</v>
      </c>
      <c r="D178" s="257">
        <v>39.74</v>
      </c>
      <c r="E178" s="256">
        <v>-107.29</v>
      </c>
      <c r="F178" s="256">
        <v>-111.99</v>
      </c>
      <c r="G178" s="257">
        <v>674.06</v>
      </c>
      <c r="H178" s="256">
        <v>-219.28</v>
      </c>
      <c r="I178" s="257">
        <v>251.38</v>
      </c>
      <c r="J178" s="257">
        <v>454.78</v>
      </c>
      <c r="K178" s="257">
        <v>7828.56</v>
      </c>
      <c r="L178" s="1"/>
      <c r="M178" s="1"/>
    </row>
    <row r="179" spans="1:13" x14ac:dyDescent="0.3">
      <c r="A179" s="258">
        <v>45957</v>
      </c>
      <c r="B179" s="260">
        <v>212.02</v>
      </c>
      <c r="C179" s="260">
        <v>263.49</v>
      </c>
      <c r="D179" s="260">
        <v>2.2000000000000002</v>
      </c>
      <c r="E179" s="259">
        <v>-178.93</v>
      </c>
      <c r="F179" s="259">
        <v>-204.9</v>
      </c>
      <c r="G179" s="260">
        <v>477.71</v>
      </c>
      <c r="H179" s="259">
        <v>-383.83</v>
      </c>
      <c r="I179" s="260">
        <v>58.59</v>
      </c>
      <c r="J179" s="260">
        <v>93.88</v>
      </c>
      <c r="K179" s="260">
        <v>7922.45</v>
      </c>
      <c r="L179" s="1"/>
      <c r="M179" s="1"/>
    </row>
    <row r="180" spans="1:13" x14ac:dyDescent="0.3">
      <c r="A180" s="255">
        <v>45958</v>
      </c>
      <c r="B180" s="257">
        <v>285.93</v>
      </c>
      <c r="C180" s="256">
        <v>-179.03</v>
      </c>
      <c r="D180" s="256">
        <v>-32.74</v>
      </c>
      <c r="E180" s="256">
        <v>-77.260000000000005</v>
      </c>
      <c r="F180" s="257">
        <v>237.61</v>
      </c>
      <c r="G180" s="257">
        <v>74.17</v>
      </c>
      <c r="H180" s="257">
        <v>160.34</v>
      </c>
      <c r="I180" s="257">
        <v>58.58</v>
      </c>
      <c r="J180" s="257">
        <v>234.51</v>
      </c>
      <c r="K180" s="257">
        <v>8156.96</v>
      </c>
      <c r="L180" s="1"/>
      <c r="M180" s="1"/>
    </row>
    <row r="181" spans="1:13" x14ac:dyDescent="0.3">
      <c r="A181" s="258">
        <v>45959</v>
      </c>
      <c r="B181" s="260">
        <v>330.68</v>
      </c>
      <c r="C181" s="260">
        <v>49.42</v>
      </c>
      <c r="D181" s="259">
        <v>-169.11</v>
      </c>
      <c r="E181" s="259">
        <v>-45.24</v>
      </c>
      <c r="F181" s="259">
        <v>-28.65</v>
      </c>
      <c r="G181" s="260">
        <v>210.99</v>
      </c>
      <c r="H181" s="259">
        <v>-73.89</v>
      </c>
      <c r="I181" s="260">
        <v>20.76</v>
      </c>
      <c r="J181" s="260">
        <v>137.09</v>
      </c>
      <c r="K181" s="260">
        <v>8294.0499999999993</v>
      </c>
      <c r="L181" s="1"/>
      <c r="M181" s="1"/>
    </row>
    <row r="182" spans="1:13" x14ac:dyDescent="0.3">
      <c r="A182" s="255">
        <v>45960</v>
      </c>
      <c r="B182" s="256">
        <v>-233.57</v>
      </c>
      <c r="C182" s="256">
        <v>-118.54</v>
      </c>
      <c r="D182" s="257">
        <v>1.07</v>
      </c>
      <c r="E182" s="257">
        <v>153.6</v>
      </c>
      <c r="F182" s="257">
        <v>110.52</v>
      </c>
      <c r="G182" s="256">
        <v>-351.04</v>
      </c>
      <c r="H182" s="257">
        <v>264.13</v>
      </c>
      <c r="I182" s="256">
        <v>-8.02</v>
      </c>
      <c r="J182" s="256">
        <v>-86.92</v>
      </c>
      <c r="K182" s="257">
        <v>8207.14</v>
      </c>
      <c r="L182" s="1"/>
      <c r="M182" s="1"/>
    </row>
    <row r="183" spans="1:13" x14ac:dyDescent="0.3">
      <c r="A183" s="258">
        <v>45961</v>
      </c>
      <c r="B183" s="259">
        <v>-172.24</v>
      </c>
      <c r="C183" s="260">
        <v>190.41</v>
      </c>
      <c r="D183" s="260">
        <v>86.92</v>
      </c>
      <c r="E183" s="259">
        <v>-48.47</v>
      </c>
      <c r="F183" s="259">
        <v>-199.1</v>
      </c>
      <c r="G183" s="260">
        <v>105.09</v>
      </c>
      <c r="H183" s="259">
        <v>-247.57</v>
      </c>
      <c r="I183" s="259">
        <v>-8.69</v>
      </c>
      <c r="J183" s="259">
        <v>-142.47999999999999</v>
      </c>
      <c r="K183" s="260">
        <v>8064.65</v>
      </c>
      <c r="L183" s="1"/>
      <c r="M183" s="1"/>
    </row>
    <row r="184" spans="1:13" x14ac:dyDescent="0.3">
      <c r="A184" s="255">
        <v>45964</v>
      </c>
      <c r="B184" s="256">
        <v>-181.58</v>
      </c>
      <c r="C184" s="256">
        <v>-57.59</v>
      </c>
      <c r="D184" s="257">
        <v>64.92</v>
      </c>
      <c r="E184" s="256">
        <v>-48.07</v>
      </c>
      <c r="F184" s="257">
        <v>37.53</v>
      </c>
      <c r="G184" s="256">
        <v>-174.25</v>
      </c>
      <c r="H184" s="256">
        <v>-10.54</v>
      </c>
      <c r="I184" s="256">
        <v>-20.059999999999999</v>
      </c>
      <c r="J184" s="256">
        <v>-184.79</v>
      </c>
      <c r="K184" s="257">
        <v>7879.86</v>
      </c>
      <c r="L184" s="1"/>
      <c r="M184" s="1"/>
    </row>
    <row r="185" spans="1:13" x14ac:dyDescent="0.3">
      <c r="A185" s="258">
        <v>45965</v>
      </c>
      <c r="B185" s="259">
        <v>-277.43</v>
      </c>
      <c r="C185" s="259">
        <v>-262.45999999999998</v>
      </c>
      <c r="D185" s="259">
        <v>-116.98</v>
      </c>
      <c r="E185" s="260">
        <v>203.93</v>
      </c>
      <c r="F185" s="260">
        <v>181.83</v>
      </c>
      <c r="G185" s="259">
        <v>-656.87</v>
      </c>
      <c r="H185" s="260">
        <v>385.77</v>
      </c>
      <c r="I185" s="259">
        <v>-80.62</v>
      </c>
      <c r="J185" s="259">
        <v>-271.10000000000002</v>
      </c>
      <c r="K185" s="260">
        <v>7608.76</v>
      </c>
      <c r="L185" s="1"/>
      <c r="M185" s="1"/>
    </row>
    <row r="186" spans="1:13" x14ac:dyDescent="0.3">
      <c r="A186" s="255">
        <v>45966</v>
      </c>
      <c r="B186" s="257">
        <v>189.63</v>
      </c>
      <c r="C186" s="257">
        <v>97.25</v>
      </c>
      <c r="D186" s="256">
        <v>-38.659999999999997</v>
      </c>
      <c r="E186" s="256">
        <v>-65.38</v>
      </c>
      <c r="F186" s="256">
        <v>-735.34</v>
      </c>
      <c r="G186" s="257">
        <v>248.22</v>
      </c>
      <c r="H186" s="256">
        <v>-800.72</v>
      </c>
      <c r="I186" s="256">
        <v>-638.09</v>
      </c>
      <c r="J186" s="256">
        <v>-552.5</v>
      </c>
      <c r="K186" s="257">
        <v>7056.26</v>
      </c>
      <c r="L186" s="1"/>
      <c r="M186" s="1"/>
    </row>
    <row r="187" spans="1:13" x14ac:dyDescent="0.3">
      <c r="A187" s="258">
        <v>45967</v>
      </c>
      <c r="B187" s="259">
        <v>-89.52</v>
      </c>
      <c r="C187" s="260">
        <v>49.4</v>
      </c>
      <c r="D187" s="259">
        <v>-12.94</v>
      </c>
      <c r="E187" s="260">
        <v>187.15</v>
      </c>
      <c r="F187" s="260">
        <v>233.14</v>
      </c>
      <c r="G187" s="259">
        <v>-53.06</v>
      </c>
      <c r="H187" s="260">
        <v>420.29</v>
      </c>
      <c r="I187" s="260">
        <v>282.54000000000002</v>
      </c>
      <c r="J187" s="260">
        <v>367.23</v>
      </c>
      <c r="K187" s="260">
        <v>7423.49</v>
      </c>
      <c r="L187" s="1"/>
      <c r="M187" s="1"/>
    </row>
    <row r="188" spans="1:13" x14ac:dyDescent="0.3">
      <c r="A188" s="255">
        <v>45968</v>
      </c>
      <c r="B188" s="256">
        <v>-164.23</v>
      </c>
      <c r="C188" s="256">
        <v>-16.28</v>
      </c>
      <c r="D188" s="256">
        <v>-36.76</v>
      </c>
      <c r="E188" s="257">
        <v>31.7</v>
      </c>
      <c r="F188" s="256">
        <v>-10.18</v>
      </c>
      <c r="G188" s="256">
        <v>-217.26</v>
      </c>
      <c r="H188" s="257">
        <v>21.52</v>
      </c>
      <c r="I188" s="256">
        <v>-26.45</v>
      </c>
      <c r="J188" s="256">
        <v>-195.74</v>
      </c>
      <c r="K188" s="257">
        <v>7227.75</v>
      </c>
      <c r="L188" s="1"/>
      <c r="M188" s="1"/>
    </row>
    <row r="189" spans="1:13" x14ac:dyDescent="0.3">
      <c r="A189" s="258">
        <v>45971</v>
      </c>
      <c r="B189" s="260">
        <v>243.08</v>
      </c>
      <c r="C189" s="260">
        <v>358.09</v>
      </c>
      <c r="D189" s="260">
        <v>34.17</v>
      </c>
      <c r="E189" s="259">
        <v>-222.28</v>
      </c>
      <c r="F189" s="259">
        <v>-314.74</v>
      </c>
      <c r="G189" s="260">
        <v>635.34</v>
      </c>
      <c r="H189" s="259">
        <v>-537.02</v>
      </c>
      <c r="I189" s="260">
        <v>43.35</v>
      </c>
      <c r="J189" s="260">
        <v>98.32</v>
      </c>
      <c r="K189" s="260">
        <v>7326.07</v>
      </c>
      <c r="L189" s="1"/>
      <c r="M189" s="1"/>
    </row>
    <row r="190" spans="1:13" x14ac:dyDescent="0.3">
      <c r="A190" s="255">
        <v>45972</v>
      </c>
      <c r="B190" s="256">
        <v>-170.08</v>
      </c>
      <c r="C190" s="256">
        <v>-612.5</v>
      </c>
      <c r="D190" s="257">
        <v>8.06</v>
      </c>
      <c r="E190" s="257">
        <v>26.76</v>
      </c>
      <c r="F190" s="257">
        <v>158.31</v>
      </c>
      <c r="G190" s="256">
        <v>-774.52</v>
      </c>
      <c r="H190" s="257">
        <v>185.07</v>
      </c>
      <c r="I190" s="256">
        <v>-454.19</v>
      </c>
      <c r="J190" s="256">
        <v>-589.45000000000005</v>
      </c>
      <c r="K190" s="257">
        <v>6736.62</v>
      </c>
      <c r="L190" s="1"/>
      <c r="M190" s="1"/>
    </row>
    <row r="191" spans="1:13" x14ac:dyDescent="0.3">
      <c r="A191" s="258">
        <v>45973</v>
      </c>
      <c r="B191" s="260">
        <v>87.81</v>
      </c>
      <c r="C191" s="259">
        <v>-119.47</v>
      </c>
      <c r="D191" s="260">
        <v>38.18</v>
      </c>
      <c r="E191" s="260">
        <v>7.92</v>
      </c>
      <c r="F191" s="260">
        <v>137.27000000000001</v>
      </c>
      <c r="G191" s="260">
        <v>6.51</v>
      </c>
      <c r="H191" s="260">
        <v>145.19</v>
      </c>
      <c r="I191" s="260">
        <v>17.8</v>
      </c>
      <c r="J191" s="260">
        <v>151.71</v>
      </c>
      <c r="K191" s="260">
        <v>6888.33</v>
      </c>
      <c r="L191" s="1"/>
      <c r="M191" s="1"/>
    </row>
    <row r="192" spans="1:13" x14ac:dyDescent="0.3">
      <c r="A192" s="255">
        <v>45974</v>
      </c>
      <c r="B192" s="256">
        <v>-406.72</v>
      </c>
      <c r="C192" s="256">
        <v>-347.16</v>
      </c>
      <c r="D192" s="256">
        <v>-69.92</v>
      </c>
      <c r="E192" s="257">
        <v>205.12</v>
      </c>
      <c r="F192" s="257">
        <v>293.27</v>
      </c>
      <c r="G192" s="256">
        <v>-823.79</v>
      </c>
      <c r="H192" s="257">
        <v>498.39</v>
      </c>
      <c r="I192" s="256">
        <v>-53.88</v>
      </c>
      <c r="J192" s="256">
        <v>-325.39999999999998</v>
      </c>
      <c r="K192" s="257">
        <v>6562.93</v>
      </c>
      <c r="L192" s="1"/>
      <c r="M192" s="1"/>
    </row>
    <row r="193" spans="1:13" x14ac:dyDescent="0.3">
      <c r="A193" s="258">
        <v>45975</v>
      </c>
      <c r="B193" s="260">
        <v>69.150000000000006</v>
      </c>
      <c r="C193" s="260">
        <v>19.71</v>
      </c>
      <c r="D193" s="260">
        <v>94.9</v>
      </c>
      <c r="E193" s="259">
        <v>-7.6</v>
      </c>
      <c r="F193" s="260">
        <v>48.12</v>
      </c>
      <c r="G193" s="260">
        <v>183.76</v>
      </c>
      <c r="H193" s="260">
        <v>40.53</v>
      </c>
      <c r="I193" s="260">
        <v>67.83</v>
      </c>
      <c r="J193" s="260">
        <v>224.29</v>
      </c>
      <c r="K193" s="260">
        <v>6787.22</v>
      </c>
      <c r="L193" s="1"/>
      <c r="M193" s="1"/>
    </row>
    <row r="194" spans="1:13" x14ac:dyDescent="0.3">
      <c r="A194" s="255">
        <v>45978</v>
      </c>
      <c r="B194" s="257">
        <v>5.26</v>
      </c>
      <c r="C194" s="256">
        <v>-233.7</v>
      </c>
      <c r="D194" s="256">
        <v>-124.41</v>
      </c>
      <c r="E194" s="257">
        <v>85.81</v>
      </c>
      <c r="F194" s="257">
        <v>5.53</v>
      </c>
      <c r="G194" s="256">
        <v>-352.86</v>
      </c>
      <c r="H194" s="257">
        <v>91.34</v>
      </c>
      <c r="I194" s="256">
        <v>-228.17</v>
      </c>
      <c r="J194" s="256">
        <v>-261.52</v>
      </c>
      <c r="K194" s="257">
        <v>6525.7</v>
      </c>
      <c r="L194" s="1"/>
      <c r="M194" s="1"/>
    </row>
    <row r="195" spans="1:13" x14ac:dyDescent="0.3">
      <c r="A195" s="258">
        <v>45979</v>
      </c>
      <c r="B195" s="259">
        <v>-59.48</v>
      </c>
      <c r="C195" s="259">
        <v>-173.89</v>
      </c>
      <c r="D195" s="260">
        <v>29.12</v>
      </c>
      <c r="E195" s="260">
        <v>122.33</v>
      </c>
      <c r="F195" s="259">
        <v>-36.57</v>
      </c>
      <c r="G195" s="259">
        <v>-204.26</v>
      </c>
      <c r="H195" s="260">
        <v>85.76</v>
      </c>
      <c r="I195" s="259">
        <v>-210.47</v>
      </c>
      <c r="J195" s="259">
        <v>-118.5</v>
      </c>
      <c r="K195" s="260">
        <v>6407.2</v>
      </c>
      <c r="L195" s="1"/>
      <c r="M195" s="1"/>
    </row>
    <row r="196" spans="1:13" x14ac:dyDescent="0.3">
      <c r="A196" s="255">
        <v>45980</v>
      </c>
      <c r="B196" s="257">
        <v>387.55</v>
      </c>
      <c r="C196" s="257">
        <v>54.32</v>
      </c>
      <c r="D196" s="257">
        <v>6.87</v>
      </c>
      <c r="E196" s="256">
        <v>-59.98</v>
      </c>
      <c r="F196" s="256">
        <v>-243.85</v>
      </c>
      <c r="G196" s="257">
        <v>448.74</v>
      </c>
      <c r="H196" s="256">
        <v>-303.83</v>
      </c>
      <c r="I196" s="256">
        <v>-189.54</v>
      </c>
      <c r="J196" s="257">
        <v>144.91</v>
      </c>
      <c r="K196" s="257">
        <v>6552.1</v>
      </c>
      <c r="L196" s="1"/>
      <c r="M196" s="1"/>
    </row>
    <row r="197" spans="1:13" x14ac:dyDescent="0.3">
      <c r="A197" s="258">
        <v>45981</v>
      </c>
      <c r="B197" s="259">
        <v>-203.28</v>
      </c>
      <c r="C197" s="259">
        <v>-123.15</v>
      </c>
      <c r="D197" s="259">
        <v>-101.61</v>
      </c>
      <c r="E197" s="260">
        <v>237.83</v>
      </c>
      <c r="F197" s="260">
        <v>156.47</v>
      </c>
      <c r="G197" s="259">
        <v>-428.04</v>
      </c>
      <c r="H197" s="260">
        <v>394.3</v>
      </c>
      <c r="I197" s="260">
        <v>33.33</v>
      </c>
      <c r="J197" s="259">
        <v>-33.74</v>
      </c>
      <c r="K197" s="260">
        <v>6518.37</v>
      </c>
      <c r="L197" s="1"/>
      <c r="M197" s="1"/>
    </row>
    <row r="198" spans="1:13" x14ac:dyDescent="0.3">
      <c r="A198" s="255">
        <v>45982</v>
      </c>
      <c r="B198" s="256">
        <v>-180.95</v>
      </c>
      <c r="C198" s="256">
        <v>-7.6</v>
      </c>
      <c r="D198" s="257">
        <v>202.31</v>
      </c>
      <c r="E198" s="256">
        <v>-75.48</v>
      </c>
      <c r="F198" s="256">
        <v>-114.24</v>
      </c>
      <c r="G198" s="257">
        <v>13.76</v>
      </c>
      <c r="H198" s="256">
        <v>-189.72</v>
      </c>
      <c r="I198" s="256">
        <v>-121.85</v>
      </c>
      <c r="J198" s="256">
        <v>-175.97</v>
      </c>
      <c r="K198" s="257">
        <v>6342.4</v>
      </c>
      <c r="L198" s="1"/>
      <c r="M198" s="1"/>
    </row>
    <row r="199" spans="1:13" x14ac:dyDescent="0.3">
      <c r="A199" s="258">
        <v>45985</v>
      </c>
      <c r="B199" s="260">
        <v>1052.22</v>
      </c>
      <c r="C199" s="260">
        <v>537.48</v>
      </c>
      <c r="D199" s="259">
        <v>-75.03</v>
      </c>
      <c r="E199" s="259">
        <v>-256.93</v>
      </c>
      <c r="F199" s="259">
        <v>-295.62</v>
      </c>
      <c r="G199" s="260">
        <v>1514.66</v>
      </c>
      <c r="H199" s="259">
        <v>-552.54999999999995</v>
      </c>
      <c r="I199" s="260">
        <v>241.86</v>
      </c>
      <c r="J199" s="260">
        <v>962.11</v>
      </c>
      <c r="K199" s="260">
        <v>7304.51</v>
      </c>
      <c r="L199" s="1"/>
      <c r="M199" s="1"/>
    </row>
    <row r="200" spans="1:13" x14ac:dyDescent="0.3">
      <c r="A200" s="255">
        <v>45986</v>
      </c>
      <c r="B200" s="257">
        <v>177.33</v>
      </c>
      <c r="C200" s="256">
        <v>-47.63</v>
      </c>
      <c r="D200" s="256">
        <v>-39.619999999999997</v>
      </c>
      <c r="E200" s="256">
        <v>-61.93</v>
      </c>
      <c r="F200" s="256">
        <v>-96.74</v>
      </c>
      <c r="G200" s="257">
        <v>90.08</v>
      </c>
      <c r="H200" s="256">
        <v>-158.66999999999999</v>
      </c>
      <c r="I200" s="256">
        <v>-144.37</v>
      </c>
      <c r="J200" s="256">
        <v>-68.59</v>
      </c>
      <c r="K200" s="257">
        <v>7235.92</v>
      </c>
      <c r="L200" s="1"/>
      <c r="M200" s="1"/>
    </row>
    <row r="201" spans="1:13" x14ac:dyDescent="0.3">
      <c r="A201" s="258">
        <v>45987</v>
      </c>
      <c r="B201" s="260">
        <v>308.75</v>
      </c>
      <c r="C201" s="260">
        <v>385.89</v>
      </c>
      <c r="D201" s="259">
        <v>-146.59</v>
      </c>
      <c r="E201" s="259">
        <v>-88.77</v>
      </c>
      <c r="F201" s="260">
        <v>10.5</v>
      </c>
      <c r="G201" s="260">
        <v>548.04999999999995</v>
      </c>
      <c r="H201" s="259">
        <v>-78.27</v>
      </c>
      <c r="I201" s="260">
        <v>396.39</v>
      </c>
      <c r="J201" s="260">
        <v>469.77</v>
      </c>
      <c r="K201" s="260">
        <v>7705.69</v>
      </c>
      <c r="L201" s="1"/>
      <c r="M201" s="1"/>
    </row>
    <row r="202" spans="1:13" x14ac:dyDescent="0.3">
      <c r="A202" s="255">
        <v>45989</v>
      </c>
      <c r="B202" s="257">
        <v>128.52000000000001</v>
      </c>
      <c r="C202" s="257">
        <v>158.12</v>
      </c>
      <c r="D202" s="257">
        <v>39.47</v>
      </c>
      <c r="E202" s="256">
        <v>-81.45</v>
      </c>
      <c r="F202" s="256">
        <v>-4.78</v>
      </c>
      <c r="G202" s="257">
        <v>326.10000000000002</v>
      </c>
      <c r="H202" s="256">
        <v>-86.24</v>
      </c>
      <c r="I202" s="257">
        <v>153.33000000000001</v>
      </c>
      <c r="J202" s="257">
        <v>239.87</v>
      </c>
      <c r="K202" s="257">
        <v>7945.56</v>
      </c>
      <c r="L202" s="1"/>
      <c r="M202" s="1"/>
    </row>
    <row r="203" spans="1:13" x14ac:dyDescent="0.3">
      <c r="A203" s="258">
        <v>45992</v>
      </c>
      <c r="B203" s="259">
        <v>-397.12</v>
      </c>
      <c r="C203" s="260">
        <v>284.42</v>
      </c>
      <c r="D203" s="259">
        <v>-19.46</v>
      </c>
      <c r="E203" s="260">
        <v>33.75</v>
      </c>
      <c r="F203" s="259">
        <v>-59.26</v>
      </c>
      <c r="G203" s="259">
        <v>-132.15</v>
      </c>
      <c r="H203" s="259">
        <v>-25.51</v>
      </c>
      <c r="I203" s="260">
        <v>225.16</v>
      </c>
      <c r="J203" s="259">
        <v>-157.66999999999999</v>
      </c>
      <c r="K203" s="260">
        <v>7787.89</v>
      </c>
      <c r="L203" s="1"/>
      <c r="M203" s="1"/>
    </row>
    <row r="204" spans="1:13" x14ac:dyDescent="0.3">
      <c r="A204" s="255">
        <v>45993</v>
      </c>
      <c r="B204" s="256">
        <v>-110.74</v>
      </c>
      <c r="C204" s="257">
        <v>333.53</v>
      </c>
      <c r="D204" s="257">
        <v>31.85</v>
      </c>
      <c r="E204" s="256">
        <v>-78.63</v>
      </c>
      <c r="F204" s="256">
        <v>-120.59</v>
      </c>
      <c r="G204" s="257">
        <v>254.64</v>
      </c>
      <c r="H204" s="256">
        <v>-199.22</v>
      </c>
      <c r="I204" s="257">
        <v>212.94</v>
      </c>
      <c r="J204" s="257">
        <v>55.42</v>
      </c>
      <c r="K204" s="257">
        <v>7843.31</v>
      </c>
      <c r="L204" s="1"/>
      <c r="M204" s="1"/>
    </row>
    <row r="205" spans="1:13" x14ac:dyDescent="0.3">
      <c r="A205" s="258">
        <v>45994</v>
      </c>
      <c r="B205" s="259">
        <v>-23.85</v>
      </c>
      <c r="C205" s="260">
        <v>99.74</v>
      </c>
      <c r="D205" s="260">
        <v>95.09</v>
      </c>
      <c r="E205" s="259">
        <v>-24.55</v>
      </c>
      <c r="F205" s="259">
        <v>-18.3</v>
      </c>
      <c r="G205" s="260">
        <v>170.98</v>
      </c>
      <c r="H205" s="259">
        <v>-42.85</v>
      </c>
      <c r="I205" s="260">
        <v>81.45</v>
      </c>
      <c r="J205" s="260">
        <v>128.13</v>
      </c>
      <c r="K205" s="260">
        <v>7971.45</v>
      </c>
      <c r="L205" s="1"/>
      <c r="M205" s="1"/>
    </row>
    <row r="206" spans="1:13" x14ac:dyDescent="0.3">
      <c r="A206" s="255">
        <v>45995</v>
      </c>
      <c r="B206" s="257">
        <v>10.46</v>
      </c>
      <c r="C206" s="257">
        <v>230.35</v>
      </c>
      <c r="D206" s="257">
        <v>119.27</v>
      </c>
      <c r="E206" s="257">
        <v>9.35</v>
      </c>
      <c r="F206" s="257">
        <v>42.81</v>
      </c>
      <c r="G206" s="257">
        <v>360.08</v>
      </c>
      <c r="H206" s="257">
        <v>52.16</v>
      </c>
      <c r="I206" s="257">
        <v>273.16000000000003</v>
      </c>
      <c r="J206" s="257">
        <v>412.24</v>
      </c>
      <c r="K206" s="257">
        <v>8383.68</v>
      </c>
      <c r="L206" s="1"/>
      <c r="M206" s="1"/>
    </row>
    <row r="207" spans="1:13" x14ac:dyDescent="0.3">
      <c r="A207" s="258">
        <v>45996</v>
      </c>
      <c r="B207" s="260">
        <v>229.14</v>
      </c>
      <c r="C207" s="260">
        <v>84.39</v>
      </c>
      <c r="D207" s="260">
        <v>79.81</v>
      </c>
      <c r="E207" s="259">
        <v>-40.97</v>
      </c>
      <c r="F207" s="259">
        <v>-150.05000000000001</v>
      </c>
      <c r="G207" s="260">
        <v>393.35</v>
      </c>
      <c r="H207" s="259">
        <v>-191.01</v>
      </c>
      <c r="I207" s="259">
        <v>-65.650000000000006</v>
      </c>
      <c r="J207" s="260">
        <v>202.33</v>
      </c>
      <c r="K207" s="260">
        <v>8586.02</v>
      </c>
      <c r="L207" s="1"/>
      <c r="M207" s="1"/>
    </row>
    <row r="208" spans="1:13" x14ac:dyDescent="0.3">
      <c r="A208" s="255">
        <v>45999</v>
      </c>
      <c r="B208" s="257">
        <v>263.82</v>
      </c>
      <c r="C208" s="256">
        <v>-22.28</v>
      </c>
      <c r="D208" s="256">
        <v>-129.49</v>
      </c>
      <c r="E208" s="257">
        <v>19.28</v>
      </c>
      <c r="F208" s="256">
        <v>-289.41000000000003</v>
      </c>
      <c r="G208" s="257">
        <v>112.05</v>
      </c>
      <c r="H208" s="256">
        <v>-270.14</v>
      </c>
      <c r="I208" s="256">
        <v>-311.69</v>
      </c>
      <c r="J208" s="256">
        <v>-158.09</v>
      </c>
      <c r="K208" s="257">
        <v>8427.93</v>
      </c>
      <c r="L208" s="1"/>
      <c r="M208" s="1"/>
    </row>
    <row r="209" spans="1:13" x14ac:dyDescent="0.3">
      <c r="A209" s="258">
        <v>46000</v>
      </c>
      <c r="B209" s="260">
        <v>122.67</v>
      </c>
      <c r="C209" s="260">
        <v>357.41</v>
      </c>
      <c r="D209" s="259">
        <v>-3.75</v>
      </c>
      <c r="E209" s="259">
        <v>-12.39</v>
      </c>
      <c r="F209" s="259">
        <v>-35.64</v>
      </c>
      <c r="G209" s="260">
        <v>476.33</v>
      </c>
      <c r="H209" s="259">
        <v>-48.03</v>
      </c>
      <c r="I209" s="260">
        <v>321.77999999999997</v>
      </c>
      <c r="J209" s="260">
        <v>428.31</v>
      </c>
      <c r="K209" s="260">
        <v>8856.23</v>
      </c>
      <c r="L209" s="1"/>
      <c r="M209" s="1"/>
    </row>
    <row r="210" spans="1:13" x14ac:dyDescent="0.3">
      <c r="A210" s="255">
        <v>46001</v>
      </c>
      <c r="B210" s="257">
        <v>155.87</v>
      </c>
      <c r="C210" s="256">
        <v>-208.27</v>
      </c>
      <c r="D210" s="257">
        <v>51.1</v>
      </c>
      <c r="E210" s="256">
        <v>-41.15</v>
      </c>
      <c r="F210" s="257">
        <v>40.26</v>
      </c>
      <c r="G210" s="256">
        <v>-1.31</v>
      </c>
      <c r="H210" s="256">
        <v>-0.89</v>
      </c>
      <c r="I210" s="256">
        <v>-168.01</v>
      </c>
      <c r="J210" s="256">
        <v>-2.2000000000000002</v>
      </c>
      <c r="K210" s="257">
        <v>8854.0300000000007</v>
      </c>
      <c r="L210" s="1"/>
      <c r="M210" s="1"/>
    </row>
    <row r="211" spans="1:13" x14ac:dyDescent="0.3">
      <c r="A211" s="258">
        <v>46002</v>
      </c>
      <c r="B211" s="259">
        <v>-151.51</v>
      </c>
      <c r="C211" s="260">
        <v>137.76</v>
      </c>
      <c r="D211" s="260">
        <v>102.83</v>
      </c>
      <c r="E211" s="260">
        <v>32.5</v>
      </c>
      <c r="F211" s="259">
        <v>-20.74</v>
      </c>
      <c r="G211" s="260">
        <v>89.09</v>
      </c>
      <c r="H211" s="260">
        <v>11.75</v>
      </c>
      <c r="I211" s="260">
        <v>117.02</v>
      </c>
      <c r="J211" s="260">
        <v>100.84</v>
      </c>
      <c r="K211" s="260">
        <v>8954.8700000000008</v>
      </c>
      <c r="L211" s="1"/>
      <c r="M211" s="1"/>
    </row>
    <row r="212" spans="1:13" x14ac:dyDescent="0.3">
      <c r="A212" s="255">
        <v>46003</v>
      </c>
      <c r="B212" s="256">
        <v>-1083.3800000000001</v>
      </c>
      <c r="C212" s="256">
        <v>-456.78</v>
      </c>
      <c r="D212" s="256">
        <v>-37.770000000000003</v>
      </c>
      <c r="E212" s="257">
        <v>192.08</v>
      </c>
      <c r="F212" s="257">
        <v>253.44</v>
      </c>
      <c r="G212" s="256">
        <v>-1577.93</v>
      </c>
      <c r="H212" s="257">
        <v>445.53</v>
      </c>
      <c r="I212" s="256">
        <v>-203.34</v>
      </c>
      <c r="J212" s="256">
        <v>-1132.4000000000001</v>
      </c>
      <c r="K212" s="257">
        <v>7822.47</v>
      </c>
      <c r="L212" s="1"/>
      <c r="M212" s="1"/>
    </row>
    <row r="213" spans="1:13" x14ac:dyDescent="0.3">
      <c r="A213" s="258">
        <v>46006</v>
      </c>
      <c r="B213" s="259">
        <v>-529.92999999999995</v>
      </c>
      <c r="C213" s="260">
        <v>47.35</v>
      </c>
      <c r="D213" s="259">
        <v>-122.01</v>
      </c>
      <c r="E213" s="260">
        <v>50.43</v>
      </c>
      <c r="F213" s="260">
        <v>82.76</v>
      </c>
      <c r="G213" s="259">
        <v>-604.6</v>
      </c>
      <c r="H213" s="260">
        <v>133.19</v>
      </c>
      <c r="I213" s="260">
        <v>130.11000000000001</v>
      </c>
      <c r="J213" s="259">
        <v>-471.4</v>
      </c>
      <c r="K213" s="260">
        <v>7351.07</v>
      </c>
      <c r="L213" s="1"/>
      <c r="M213" s="1"/>
    </row>
    <row r="214" spans="1:13" x14ac:dyDescent="0.3">
      <c r="A214" s="255">
        <v>46007</v>
      </c>
      <c r="B214" s="257">
        <v>41.57</v>
      </c>
      <c r="C214" s="257">
        <v>22.42</v>
      </c>
      <c r="D214" s="257">
        <v>113.02</v>
      </c>
      <c r="E214" s="256">
        <v>-19.91</v>
      </c>
      <c r="F214" s="257">
        <v>58.42</v>
      </c>
      <c r="G214" s="257">
        <v>177.01</v>
      </c>
      <c r="H214" s="257">
        <v>38.51</v>
      </c>
      <c r="I214" s="257">
        <v>80.83</v>
      </c>
      <c r="J214" s="257">
        <v>215.52</v>
      </c>
      <c r="K214" s="257">
        <v>7566.58</v>
      </c>
      <c r="L214" s="1"/>
      <c r="M214" s="1"/>
    </row>
    <row r="215" spans="1:13" x14ac:dyDescent="0.3">
      <c r="A215" s="258">
        <v>46008</v>
      </c>
      <c r="B215" s="259">
        <v>-424.42</v>
      </c>
      <c r="C215" s="259">
        <v>-210.6</v>
      </c>
      <c r="D215" s="259">
        <v>-64.22</v>
      </c>
      <c r="E215" s="260">
        <v>186.24</v>
      </c>
      <c r="F215" s="260">
        <v>72.040000000000006</v>
      </c>
      <c r="G215" s="259">
        <v>-699.25</v>
      </c>
      <c r="H215" s="260">
        <v>258.27999999999997</v>
      </c>
      <c r="I215" s="259">
        <v>-138.57</v>
      </c>
      <c r="J215" s="259">
        <v>-440.97</v>
      </c>
      <c r="K215" s="260">
        <v>7125.61</v>
      </c>
      <c r="L215" s="1"/>
      <c r="M215" s="1"/>
    </row>
    <row r="216" spans="1:13" x14ac:dyDescent="0.3">
      <c r="A216" s="255">
        <v>46009</v>
      </c>
      <c r="B216" s="257">
        <v>112.24</v>
      </c>
      <c r="C216" s="257">
        <v>400.78</v>
      </c>
      <c r="D216" s="257">
        <v>61.49</v>
      </c>
      <c r="E216" s="256">
        <v>-145.58000000000001</v>
      </c>
      <c r="F216" s="256">
        <v>-70.55</v>
      </c>
      <c r="G216" s="257">
        <v>574.5</v>
      </c>
      <c r="H216" s="256">
        <v>-216.13</v>
      </c>
      <c r="I216" s="257">
        <v>330.22</v>
      </c>
      <c r="J216" s="257">
        <v>358.37</v>
      </c>
      <c r="K216" s="257">
        <v>7483.98</v>
      </c>
      <c r="L216" s="1"/>
      <c r="M216" s="1"/>
    </row>
    <row r="217" spans="1:13" x14ac:dyDescent="0.3">
      <c r="A217" s="258">
        <v>46010</v>
      </c>
      <c r="B217" s="260">
        <v>301.17</v>
      </c>
      <c r="C217" s="260">
        <v>274.99</v>
      </c>
      <c r="D217" s="260">
        <v>18.149999999999999</v>
      </c>
      <c r="E217" s="259">
        <v>-130.97</v>
      </c>
      <c r="F217" s="259">
        <v>-171.55</v>
      </c>
      <c r="G217" s="260">
        <v>594.30999999999995</v>
      </c>
      <c r="H217" s="259">
        <v>-302.51</v>
      </c>
      <c r="I217" s="260">
        <v>103.44</v>
      </c>
      <c r="J217" s="260">
        <v>291.79000000000002</v>
      </c>
      <c r="K217" s="260">
        <v>7775.78</v>
      </c>
      <c r="L217" s="1"/>
      <c r="M217" s="1"/>
    </row>
    <row r="218" spans="1:13" x14ac:dyDescent="0.3">
      <c r="A218" s="255">
        <v>46013</v>
      </c>
      <c r="B218" s="257">
        <v>30.36</v>
      </c>
      <c r="C218" s="257">
        <v>119.9</v>
      </c>
      <c r="D218" s="257">
        <v>29.22</v>
      </c>
      <c r="E218" s="256">
        <v>-35.17</v>
      </c>
      <c r="F218" s="257">
        <v>15.76</v>
      </c>
      <c r="G218" s="257">
        <v>179.47</v>
      </c>
      <c r="H218" s="256">
        <v>-19.41</v>
      </c>
      <c r="I218" s="257">
        <v>135.66</v>
      </c>
      <c r="J218" s="257">
        <v>160.06</v>
      </c>
      <c r="K218" s="257">
        <v>7935.84</v>
      </c>
      <c r="L218" s="1"/>
      <c r="M218" s="1"/>
    </row>
    <row r="219" spans="1:13" x14ac:dyDescent="0.3">
      <c r="A219" s="258">
        <v>46014</v>
      </c>
      <c r="B219" s="260">
        <v>218.5</v>
      </c>
      <c r="C219" s="259">
        <v>-49.65</v>
      </c>
      <c r="D219" s="259">
        <v>-7.95</v>
      </c>
      <c r="E219" s="259">
        <v>-47.05</v>
      </c>
      <c r="F219" s="260">
        <v>91.41</v>
      </c>
      <c r="G219" s="260">
        <v>160.91</v>
      </c>
      <c r="H219" s="260">
        <v>44.36</v>
      </c>
      <c r="I219" s="260">
        <v>41.76</v>
      </c>
      <c r="J219" s="260">
        <v>205.26</v>
      </c>
      <c r="K219" s="260">
        <v>8141.1</v>
      </c>
      <c r="L219" s="1"/>
      <c r="M219" s="1"/>
    </row>
    <row r="220" spans="1:13" x14ac:dyDescent="0.3">
      <c r="A220" s="255">
        <v>46015</v>
      </c>
      <c r="B220" s="257">
        <v>24.42</v>
      </c>
      <c r="C220" s="256">
        <v>-9.2200000000000006</v>
      </c>
      <c r="D220" s="257">
        <v>5.13</v>
      </c>
      <c r="E220" s="256">
        <v>-29.39</v>
      </c>
      <c r="F220" s="256">
        <v>-21.58</v>
      </c>
      <c r="G220" s="257">
        <v>20.34</v>
      </c>
      <c r="H220" s="256">
        <v>-50.97</v>
      </c>
      <c r="I220" s="256">
        <v>-30.8</v>
      </c>
      <c r="J220" s="256">
        <v>-30.64</v>
      </c>
      <c r="K220" s="257">
        <v>8110.47</v>
      </c>
      <c r="L220" s="1"/>
      <c r="M220" s="1"/>
    </row>
    <row r="221" spans="1:13" x14ac:dyDescent="0.3">
      <c r="A221" s="258">
        <v>46017</v>
      </c>
      <c r="B221" s="260">
        <v>51.7</v>
      </c>
      <c r="C221" s="259">
        <v>-129</v>
      </c>
      <c r="D221" s="260">
        <v>12.78</v>
      </c>
      <c r="E221" s="260">
        <v>0.64</v>
      </c>
      <c r="F221" s="260">
        <v>25.94</v>
      </c>
      <c r="G221" s="259">
        <v>-64.510000000000005</v>
      </c>
      <c r="H221" s="260">
        <v>26.58</v>
      </c>
      <c r="I221" s="259">
        <v>-103.06</v>
      </c>
      <c r="J221" s="259">
        <v>-37.93</v>
      </c>
      <c r="K221" s="260">
        <v>8072.54</v>
      </c>
      <c r="L221" s="1"/>
      <c r="M221" s="1"/>
    </row>
    <row r="222" spans="1:13" x14ac:dyDescent="0.3">
      <c r="A222" s="255">
        <v>46020</v>
      </c>
      <c r="B222" s="256">
        <v>-73.77</v>
      </c>
      <c r="C222" s="256">
        <v>-152.58000000000001</v>
      </c>
      <c r="D222" s="256">
        <v>-17.79</v>
      </c>
      <c r="E222" s="257">
        <v>48.63</v>
      </c>
      <c r="F222" s="257">
        <v>9</v>
      </c>
      <c r="G222" s="256">
        <v>-244.14</v>
      </c>
      <c r="H222" s="257">
        <v>57.64</v>
      </c>
      <c r="I222" s="256">
        <v>-143.58000000000001</v>
      </c>
      <c r="J222" s="256">
        <v>-186.51</v>
      </c>
      <c r="K222" s="257">
        <v>7886.03</v>
      </c>
      <c r="L222" s="1"/>
      <c r="M222" s="1"/>
    </row>
    <row r="223" spans="1:13" x14ac:dyDescent="0.3">
      <c r="A223" s="258">
        <v>46021</v>
      </c>
      <c r="B223" s="260">
        <v>12.48</v>
      </c>
      <c r="C223" s="259">
        <v>-51.71</v>
      </c>
      <c r="D223" s="259">
        <v>-31.77</v>
      </c>
      <c r="E223" s="260">
        <v>23.3</v>
      </c>
      <c r="F223" s="259">
        <v>-7.22</v>
      </c>
      <c r="G223" s="259">
        <v>-71</v>
      </c>
      <c r="H223" s="260">
        <v>16.09</v>
      </c>
      <c r="I223" s="259">
        <v>-58.93</v>
      </c>
      <c r="J223" s="259">
        <v>-54.92</v>
      </c>
      <c r="K223" s="260">
        <v>7831.11</v>
      </c>
      <c r="L223" s="1"/>
      <c r="M223" s="1"/>
    </row>
    <row r="224" spans="1:13" x14ac:dyDescent="0.3">
      <c r="A224" s="255">
        <v>46022</v>
      </c>
      <c r="B224" s="256">
        <v>-101.61</v>
      </c>
      <c r="C224" s="256">
        <v>-202.77</v>
      </c>
      <c r="D224" s="256">
        <v>-55.86</v>
      </c>
      <c r="E224" s="257">
        <v>83.05</v>
      </c>
      <c r="F224" s="257">
        <v>86.45</v>
      </c>
      <c r="G224" s="256">
        <v>-360.24</v>
      </c>
      <c r="H224" s="257">
        <v>169.5</v>
      </c>
      <c r="I224" s="256">
        <v>-116.31</v>
      </c>
      <c r="J224" s="256">
        <v>-190.74</v>
      </c>
      <c r="K224" s="257">
        <v>7640.37</v>
      </c>
      <c r="L224" s="1"/>
      <c r="M224" s="1"/>
    </row>
    <row r="225" spans="1:13" x14ac:dyDescent="0.3">
      <c r="A225" s="258">
        <v>46024</v>
      </c>
      <c r="B225" s="260">
        <v>41.63</v>
      </c>
      <c r="C225" s="259">
        <v>-582.49</v>
      </c>
      <c r="D225" s="259">
        <v>-249.58</v>
      </c>
      <c r="E225" s="260">
        <v>19.46</v>
      </c>
      <c r="F225" s="259">
        <v>-7.36</v>
      </c>
      <c r="G225" s="259">
        <v>-790.44</v>
      </c>
      <c r="H225" s="260">
        <v>12.1</v>
      </c>
      <c r="I225" s="259">
        <v>-589.85</v>
      </c>
      <c r="J225" s="259">
        <v>-778.34</v>
      </c>
      <c r="K225" s="260">
        <v>6862.03</v>
      </c>
      <c r="L225" s="1"/>
      <c r="M225" s="1"/>
    </row>
    <row r="226" spans="1:13" x14ac:dyDescent="0.3">
      <c r="A226" s="255">
        <v>46027</v>
      </c>
      <c r="B226" s="256">
        <v>-114.54</v>
      </c>
      <c r="C226" s="257">
        <v>166.87</v>
      </c>
      <c r="D226" s="257">
        <v>34.9</v>
      </c>
      <c r="E226" s="256">
        <v>-79.8</v>
      </c>
      <c r="F226" s="256">
        <v>-152.46</v>
      </c>
      <c r="G226" s="257">
        <v>87.24</v>
      </c>
      <c r="H226" s="256">
        <v>-232.27</v>
      </c>
      <c r="I226" s="257">
        <v>14.41</v>
      </c>
      <c r="J226" s="256">
        <v>-145.03</v>
      </c>
      <c r="K226" s="257">
        <v>6717</v>
      </c>
      <c r="L226" s="1"/>
      <c r="M226" s="1"/>
    </row>
    <row r="227" spans="1:13" x14ac:dyDescent="0.3">
      <c r="A227" s="258">
        <v>46028</v>
      </c>
      <c r="B227" s="260">
        <v>9.66</v>
      </c>
      <c r="C227" s="259">
        <v>-175.09</v>
      </c>
      <c r="D227" s="260">
        <v>105.73</v>
      </c>
      <c r="E227" s="259">
        <v>-88.28</v>
      </c>
      <c r="F227" s="260">
        <v>31.87</v>
      </c>
      <c r="G227" s="259">
        <v>-59.7</v>
      </c>
      <c r="H227" s="259">
        <v>-56.41</v>
      </c>
      <c r="I227" s="259">
        <v>-143.22</v>
      </c>
      <c r="J227" s="259">
        <v>-116.11</v>
      </c>
      <c r="K227" s="260">
        <v>6600.88</v>
      </c>
      <c r="L227" s="1"/>
      <c r="M227" s="1"/>
    </row>
    <row r="228" spans="1:13" x14ac:dyDescent="0.3">
      <c r="A228" s="255">
        <v>46029</v>
      </c>
      <c r="B228" s="256">
        <v>-7.45</v>
      </c>
      <c r="C228" s="257">
        <v>179.65</v>
      </c>
      <c r="D228" s="257">
        <v>30.61</v>
      </c>
      <c r="E228" s="256">
        <v>-9.67</v>
      </c>
      <c r="F228" s="257">
        <v>16.95</v>
      </c>
      <c r="G228" s="257">
        <v>202.82</v>
      </c>
      <c r="H228" s="257">
        <v>7.28</v>
      </c>
      <c r="I228" s="257">
        <v>196.61</v>
      </c>
      <c r="J228" s="257">
        <v>210.1</v>
      </c>
      <c r="K228" s="257">
        <v>6810.99</v>
      </c>
      <c r="L228" s="1"/>
      <c r="M228" s="1"/>
    </row>
    <row r="229" spans="1:13" x14ac:dyDescent="0.3">
      <c r="A229" s="258">
        <v>46030</v>
      </c>
      <c r="B229" s="259">
        <v>-304.13</v>
      </c>
      <c r="C229" s="259">
        <v>-183.14</v>
      </c>
      <c r="D229" s="260">
        <v>12.33</v>
      </c>
      <c r="E229" s="260">
        <v>57.16</v>
      </c>
      <c r="F229" s="260">
        <v>7.17</v>
      </c>
      <c r="G229" s="259">
        <v>-474.94</v>
      </c>
      <c r="H229" s="260">
        <v>64.319999999999993</v>
      </c>
      <c r="I229" s="259">
        <v>-175.97</v>
      </c>
      <c r="J229" s="259">
        <v>-410.62</v>
      </c>
      <c r="K229" s="260">
        <v>6400.37</v>
      </c>
      <c r="L229" s="1"/>
      <c r="M229" s="1"/>
    </row>
    <row r="230" spans="1:13" x14ac:dyDescent="0.3">
      <c r="A230" s="255">
        <v>46031</v>
      </c>
      <c r="B230" s="257">
        <v>356.13</v>
      </c>
      <c r="C230" s="257">
        <v>357.77</v>
      </c>
      <c r="D230" s="256">
        <v>-44.95</v>
      </c>
      <c r="E230" s="256">
        <v>-100.07</v>
      </c>
      <c r="F230" s="257">
        <v>55.65</v>
      </c>
      <c r="G230" s="257">
        <v>668.94</v>
      </c>
      <c r="H230" s="256">
        <v>-44.42</v>
      </c>
      <c r="I230" s="257">
        <v>413.42</v>
      </c>
      <c r="J230" s="257">
        <v>624.52</v>
      </c>
      <c r="K230" s="257">
        <v>7024.89</v>
      </c>
      <c r="L230" s="1"/>
      <c r="M230" s="1"/>
    </row>
    <row r="231" spans="1:13" x14ac:dyDescent="0.3">
      <c r="A231" s="258">
        <v>46034</v>
      </c>
      <c r="B231" s="260">
        <v>198.96</v>
      </c>
      <c r="C231" s="260">
        <v>119.34</v>
      </c>
      <c r="D231" s="259">
        <v>-88.86</v>
      </c>
      <c r="E231" s="259">
        <v>-8.34</v>
      </c>
      <c r="F231" s="259">
        <v>-239.34</v>
      </c>
      <c r="G231" s="260">
        <v>229.44</v>
      </c>
      <c r="H231" s="259">
        <v>-247.67</v>
      </c>
      <c r="I231" s="259">
        <v>-120</v>
      </c>
      <c r="J231" s="259">
        <v>-18.239999999999998</v>
      </c>
      <c r="K231" s="260">
        <v>7006.65</v>
      </c>
      <c r="L231" s="1"/>
      <c r="M231" s="1"/>
    </row>
    <row r="232" spans="1:13" x14ac:dyDescent="0.3">
      <c r="A232" s="255">
        <v>46035</v>
      </c>
      <c r="B232" s="257">
        <v>64.599999999999994</v>
      </c>
      <c r="C232" s="257">
        <v>107.16</v>
      </c>
      <c r="D232" s="256">
        <v>-238.08</v>
      </c>
      <c r="E232" s="257">
        <v>14.9</v>
      </c>
      <c r="F232" s="257">
        <v>139.22999999999999</v>
      </c>
      <c r="G232" s="256">
        <v>-66.319999999999993</v>
      </c>
      <c r="H232" s="257">
        <v>154.12</v>
      </c>
      <c r="I232" s="257">
        <v>246.38</v>
      </c>
      <c r="J232" s="257">
        <v>87.8</v>
      </c>
      <c r="K232" s="257">
        <v>7094.46</v>
      </c>
      <c r="L232" s="1"/>
      <c r="M232" s="1"/>
    </row>
    <row r="233" spans="1:13" x14ac:dyDescent="0.3">
      <c r="A233" s="258">
        <v>46036</v>
      </c>
      <c r="B233" s="259">
        <v>-393.52</v>
      </c>
      <c r="C233" s="259">
        <v>-538.04</v>
      </c>
      <c r="D233" s="259">
        <v>-320.54000000000002</v>
      </c>
      <c r="E233" s="260">
        <v>107.33</v>
      </c>
      <c r="F233" s="260">
        <v>323.04000000000002</v>
      </c>
      <c r="G233" s="259">
        <v>-1252.1099999999999</v>
      </c>
      <c r="H233" s="260">
        <v>430.37</v>
      </c>
      <c r="I233" s="259">
        <v>-215.01</v>
      </c>
      <c r="J233" s="259">
        <v>-821.74</v>
      </c>
      <c r="K233" s="260">
        <v>6272.71</v>
      </c>
      <c r="L233" s="1"/>
      <c r="M233" s="1"/>
    </row>
    <row r="234" spans="1:13" x14ac:dyDescent="0.3">
      <c r="A234" s="255">
        <v>46037</v>
      </c>
      <c r="B234" s="257">
        <v>87.3</v>
      </c>
      <c r="C234" s="256">
        <v>-123.29</v>
      </c>
      <c r="D234" s="256">
        <v>-106.41</v>
      </c>
      <c r="E234" s="256">
        <v>-36.159999999999997</v>
      </c>
      <c r="F234" s="256">
        <v>-187.55</v>
      </c>
      <c r="G234" s="256">
        <v>-142.4</v>
      </c>
      <c r="H234" s="256">
        <v>-223.71</v>
      </c>
      <c r="I234" s="256">
        <v>-310.83999999999997</v>
      </c>
      <c r="J234" s="256">
        <v>-366.11</v>
      </c>
      <c r="K234" s="257">
        <v>5906.6</v>
      </c>
      <c r="L234" s="1"/>
      <c r="M234" s="1"/>
    </row>
    <row r="235" spans="1:13" x14ac:dyDescent="0.3">
      <c r="A235" s="258">
        <v>46038</v>
      </c>
      <c r="B235" s="260">
        <v>240.16</v>
      </c>
      <c r="C235" s="259">
        <v>-445.42</v>
      </c>
      <c r="D235" s="259">
        <v>-84.03</v>
      </c>
      <c r="E235" s="260">
        <v>8.4</v>
      </c>
      <c r="F235" s="260">
        <v>280</v>
      </c>
      <c r="G235" s="259">
        <v>-289.27999999999997</v>
      </c>
      <c r="H235" s="260">
        <v>288.39999999999998</v>
      </c>
      <c r="I235" s="259">
        <v>-165.41</v>
      </c>
      <c r="J235" s="259">
        <v>-0.87</v>
      </c>
      <c r="K235" s="260">
        <v>5905.73</v>
      </c>
      <c r="L235" s="1"/>
      <c r="M235" s="1"/>
    </row>
    <row r="236" spans="1:13" x14ac:dyDescent="0.3">
      <c r="A236" s="255">
        <v>46042</v>
      </c>
      <c r="B236" s="256">
        <v>-515.09</v>
      </c>
      <c r="C236" s="256">
        <v>-40.29</v>
      </c>
      <c r="D236" s="256">
        <v>-150.31</v>
      </c>
      <c r="E236" s="257">
        <v>213.47</v>
      </c>
      <c r="F236" s="256">
        <v>-58.56</v>
      </c>
      <c r="G236" s="256">
        <v>-705.69</v>
      </c>
      <c r="H236" s="257">
        <v>154.91</v>
      </c>
      <c r="I236" s="256">
        <v>-98.84</v>
      </c>
      <c r="J236" s="256">
        <v>-550.77</v>
      </c>
      <c r="K236" s="257">
        <v>5354.96</v>
      </c>
      <c r="L236" s="1"/>
      <c r="M236" s="1"/>
    </row>
    <row r="237" spans="1:13" x14ac:dyDescent="0.3">
      <c r="A237" s="258">
        <v>46043</v>
      </c>
      <c r="B237" s="259">
        <v>-108.31</v>
      </c>
      <c r="C237" s="259">
        <v>-412.17</v>
      </c>
      <c r="D237" s="259">
        <v>-38.22</v>
      </c>
      <c r="E237" s="259">
        <v>-135.82</v>
      </c>
      <c r="F237" s="259">
        <v>-44.03</v>
      </c>
      <c r="G237" s="259">
        <v>-558.70000000000005</v>
      </c>
      <c r="H237" s="259">
        <v>-179.85</v>
      </c>
      <c r="I237" s="259">
        <v>-456.2</v>
      </c>
      <c r="J237" s="259">
        <v>-738.55</v>
      </c>
      <c r="K237" s="260">
        <v>4616.41</v>
      </c>
      <c r="L237" s="1"/>
      <c r="M237" s="1"/>
    </row>
    <row r="238" spans="1:13" x14ac:dyDescent="0.3">
      <c r="A238" s="255">
        <v>46044</v>
      </c>
      <c r="B238" s="256">
        <v>-95.43</v>
      </c>
      <c r="C238" s="256">
        <v>-141.03</v>
      </c>
      <c r="D238" s="257">
        <v>217.58</v>
      </c>
      <c r="E238" s="256">
        <v>-73.040000000000006</v>
      </c>
      <c r="F238" s="256">
        <v>-13.55</v>
      </c>
      <c r="G238" s="256">
        <v>-18.88</v>
      </c>
      <c r="H238" s="256">
        <v>-86.59</v>
      </c>
      <c r="I238" s="256">
        <v>-154.58000000000001</v>
      </c>
      <c r="J238" s="256">
        <v>-105.46</v>
      </c>
      <c r="K238" s="257">
        <v>4510.95</v>
      </c>
      <c r="L238" s="1"/>
      <c r="M238" s="1"/>
    </row>
    <row r="239" spans="1:13" x14ac:dyDescent="0.3">
      <c r="A239" s="258">
        <v>46045</v>
      </c>
      <c r="B239" s="259">
        <v>-158.44</v>
      </c>
      <c r="C239" s="260">
        <v>33.47</v>
      </c>
      <c r="D239" s="260">
        <v>149.1</v>
      </c>
      <c r="E239" s="259">
        <v>-31.72</v>
      </c>
      <c r="F239" s="259">
        <v>-20.260000000000002</v>
      </c>
      <c r="G239" s="260">
        <v>24.13</v>
      </c>
      <c r="H239" s="259">
        <v>-51.98</v>
      </c>
      <c r="I239" s="260">
        <v>13.21</v>
      </c>
      <c r="J239" s="259">
        <v>-27.86</v>
      </c>
      <c r="K239" s="260">
        <v>4483.09</v>
      </c>
      <c r="L239" s="1"/>
      <c r="M239" s="1"/>
    </row>
    <row r="240" spans="1:13" x14ac:dyDescent="0.3">
      <c r="A240" s="255">
        <v>46048</v>
      </c>
      <c r="B240" s="257">
        <v>142.18</v>
      </c>
      <c r="C240" s="257">
        <v>148.75</v>
      </c>
      <c r="D240" s="256">
        <v>-19.57</v>
      </c>
      <c r="E240" s="256">
        <v>-44.21</v>
      </c>
      <c r="F240" s="256">
        <v>-63.35</v>
      </c>
      <c r="G240" s="257">
        <v>271.36</v>
      </c>
      <c r="H240" s="256">
        <v>-107.56</v>
      </c>
      <c r="I240" s="257">
        <v>85.39</v>
      </c>
      <c r="J240" s="257">
        <v>163.80000000000001</v>
      </c>
      <c r="K240" s="257">
        <v>4646.8900000000003</v>
      </c>
      <c r="L240" s="1"/>
      <c r="M240" s="1"/>
    </row>
    <row r="241" spans="1:13" x14ac:dyDescent="0.3">
      <c r="A241" s="258">
        <v>46049</v>
      </c>
      <c r="B241" s="260">
        <v>231.71</v>
      </c>
      <c r="C241" s="260">
        <v>107.25</v>
      </c>
      <c r="D241" s="259">
        <v>-146.16999999999999</v>
      </c>
      <c r="E241" s="259">
        <v>-91.08</v>
      </c>
      <c r="F241" s="260">
        <v>165.4</v>
      </c>
      <c r="G241" s="260">
        <v>192.79</v>
      </c>
      <c r="H241" s="260">
        <v>74.319999999999993</v>
      </c>
      <c r="I241" s="260">
        <v>272.64999999999998</v>
      </c>
      <c r="J241" s="260">
        <v>267.12</v>
      </c>
      <c r="K241" s="260">
        <v>4914</v>
      </c>
      <c r="L241" s="1"/>
      <c r="M241" s="1"/>
    </row>
    <row r="242" spans="1:13" x14ac:dyDescent="0.3">
      <c r="A242" s="255">
        <v>46050</v>
      </c>
      <c r="B242" s="257">
        <v>12.82</v>
      </c>
      <c r="C242" s="256">
        <v>-15.61</v>
      </c>
      <c r="D242" s="256">
        <v>-61.62</v>
      </c>
      <c r="E242" s="256">
        <v>-33.270000000000003</v>
      </c>
      <c r="F242" s="257">
        <v>107.39</v>
      </c>
      <c r="G242" s="256">
        <v>-64.41</v>
      </c>
      <c r="H242" s="257">
        <v>74.12</v>
      </c>
      <c r="I242" s="257">
        <v>91.78</v>
      </c>
      <c r="J242" s="257">
        <v>9.7100000000000009</v>
      </c>
      <c r="K242" s="257">
        <v>4923.71</v>
      </c>
      <c r="L242" s="1"/>
      <c r="M242" s="1"/>
    </row>
    <row r="243" spans="1:13" x14ac:dyDescent="0.3">
      <c r="A243" s="258">
        <v>46051</v>
      </c>
      <c r="B243" s="259">
        <v>-71.400000000000006</v>
      </c>
      <c r="C243" s="260">
        <v>350.5</v>
      </c>
      <c r="D243" s="259">
        <v>-332.6</v>
      </c>
      <c r="E243" s="260">
        <v>60.13</v>
      </c>
      <c r="F243" s="260">
        <v>178.11</v>
      </c>
      <c r="G243" s="259">
        <v>-53.51</v>
      </c>
      <c r="H243" s="260">
        <v>238.25</v>
      </c>
      <c r="I243" s="260">
        <v>528.61</v>
      </c>
      <c r="J243" s="260">
        <v>184.74</v>
      </c>
      <c r="K243" s="260">
        <v>5108.45</v>
      </c>
      <c r="L243" s="1"/>
      <c r="M243" s="1"/>
    </row>
    <row r="244" spans="1:13" x14ac:dyDescent="0.3">
      <c r="A244" s="255">
        <v>46052</v>
      </c>
      <c r="B244" s="257">
        <v>16.34</v>
      </c>
      <c r="C244" s="256">
        <v>-1194.28</v>
      </c>
      <c r="D244" s="256">
        <v>-40.49</v>
      </c>
      <c r="E244" s="257">
        <v>120.67</v>
      </c>
      <c r="F244" s="257">
        <v>984.3</v>
      </c>
      <c r="G244" s="256">
        <v>-1218.43</v>
      </c>
      <c r="H244" s="257">
        <v>1104.97</v>
      </c>
      <c r="I244" s="256">
        <v>-209.98</v>
      </c>
      <c r="J244" s="256">
        <v>-113.46</v>
      </c>
      <c r="K244" s="257">
        <v>4994.99</v>
      </c>
      <c r="L244" s="1"/>
      <c r="M244" s="1"/>
    </row>
    <row r="245" spans="1:13" x14ac:dyDescent="0.3">
      <c r="A245" s="258">
        <v>46055</v>
      </c>
      <c r="B245" s="259">
        <v>-5.44</v>
      </c>
      <c r="C245" s="260">
        <v>147.83000000000001</v>
      </c>
      <c r="D245" s="259">
        <v>-118.63</v>
      </c>
      <c r="E245" s="259">
        <v>-68.989999999999995</v>
      </c>
      <c r="F245" s="260">
        <v>40.5</v>
      </c>
      <c r="G245" s="260">
        <v>23.76</v>
      </c>
      <c r="H245" s="259">
        <v>-28.48</v>
      </c>
      <c r="I245" s="260">
        <v>188.34</v>
      </c>
      <c r="J245" s="259">
        <v>-4.72</v>
      </c>
      <c r="K245" s="260">
        <v>4990.2700000000004</v>
      </c>
      <c r="L245" s="1"/>
      <c r="M245" s="1"/>
    </row>
    <row r="246" spans="1:13" x14ac:dyDescent="0.3">
      <c r="A246" s="255">
        <v>46056</v>
      </c>
      <c r="B246" s="256">
        <v>-308.64</v>
      </c>
      <c r="C246" s="256">
        <v>-310.55</v>
      </c>
      <c r="D246" s="256">
        <v>-546.05999999999995</v>
      </c>
      <c r="E246" s="257">
        <v>154.36000000000001</v>
      </c>
      <c r="F246" s="257">
        <v>414.74</v>
      </c>
      <c r="G246" s="256">
        <v>-1165.26</v>
      </c>
      <c r="H246" s="257">
        <v>569.1</v>
      </c>
      <c r="I246" s="257">
        <v>104.19</v>
      </c>
      <c r="J246" s="256">
        <v>-596.15</v>
      </c>
      <c r="K246" s="257">
        <v>4394.1099999999997</v>
      </c>
      <c r="L246" s="1"/>
      <c r="M246" s="1"/>
    </row>
    <row r="247" spans="1:13" x14ac:dyDescent="0.3">
      <c r="A247" s="258">
        <v>46057</v>
      </c>
      <c r="B247" s="259">
        <v>-363.42</v>
      </c>
      <c r="C247" s="259">
        <v>-1140.1500000000001</v>
      </c>
      <c r="D247" s="260">
        <v>133.46</v>
      </c>
      <c r="E247" s="260">
        <v>175.51</v>
      </c>
      <c r="F247" s="260">
        <v>146.1</v>
      </c>
      <c r="G247" s="259">
        <v>-1370.11</v>
      </c>
      <c r="H247" s="260">
        <v>321.61</v>
      </c>
      <c r="I247" s="259">
        <v>-994.05</v>
      </c>
      <c r="J247" s="259">
        <v>-1048.49</v>
      </c>
      <c r="K247" s="260">
        <v>3345.62</v>
      </c>
      <c r="L247" s="1"/>
      <c r="M247" s="1"/>
    </row>
    <row r="248" spans="1:13" x14ac:dyDescent="0.3">
      <c r="A248" s="255">
        <v>46058</v>
      </c>
      <c r="B248" s="257">
        <v>75.7</v>
      </c>
      <c r="C248" s="256">
        <v>-221.1</v>
      </c>
      <c r="D248" s="256">
        <v>-120.77</v>
      </c>
      <c r="E248" s="257">
        <v>144.63</v>
      </c>
      <c r="F248" s="257">
        <v>281.92</v>
      </c>
      <c r="G248" s="256">
        <v>-266.17</v>
      </c>
      <c r="H248" s="257">
        <v>426.55</v>
      </c>
      <c r="I248" s="257">
        <v>60.82</v>
      </c>
      <c r="J248" s="257">
        <v>160.38</v>
      </c>
      <c r="K248" s="257">
        <v>3506</v>
      </c>
      <c r="L248" s="1"/>
      <c r="M248" s="1"/>
    </row>
    <row r="249" spans="1:13" x14ac:dyDescent="0.3">
      <c r="A249" s="258">
        <v>46059</v>
      </c>
      <c r="B249" s="260">
        <v>684.19</v>
      </c>
      <c r="C249" s="260">
        <v>593.5</v>
      </c>
      <c r="D249" s="260">
        <v>102.19</v>
      </c>
      <c r="E249" s="259">
        <v>-212.37</v>
      </c>
      <c r="F249" s="259">
        <v>-332.7</v>
      </c>
      <c r="G249" s="260">
        <v>1379.87</v>
      </c>
      <c r="H249" s="259">
        <v>-545.07000000000005</v>
      </c>
      <c r="I249" s="260">
        <v>260.8</v>
      </c>
      <c r="J249" s="260">
        <v>834.8</v>
      </c>
      <c r="K249" s="260">
        <v>4340.79</v>
      </c>
      <c r="L249" s="1"/>
      <c r="M249" s="1"/>
    </row>
    <row r="250" spans="1:13" x14ac:dyDescent="0.3">
      <c r="A250" s="255">
        <v>46062</v>
      </c>
      <c r="B250" s="257">
        <v>313.8</v>
      </c>
      <c r="C250" s="257">
        <v>933.03</v>
      </c>
      <c r="D250" s="256">
        <v>-70.87</v>
      </c>
      <c r="E250" s="256">
        <v>-76.959999999999994</v>
      </c>
      <c r="F250" s="256">
        <v>-391.69</v>
      </c>
      <c r="G250" s="257">
        <v>1175.96</v>
      </c>
      <c r="H250" s="256">
        <v>-468.65</v>
      </c>
      <c r="I250" s="257">
        <v>541.34</v>
      </c>
      <c r="J250" s="257">
        <v>707.31</v>
      </c>
      <c r="K250" s="257">
        <v>5048.1000000000004</v>
      </c>
      <c r="L250" s="1"/>
      <c r="M250" s="1"/>
    </row>
    <row r="251" spans="1:13" x14ac:dyDescent="0.3">
      <c r="A251" s="258">
        <v>46063</v>
      </c>
      <c r="B251" s="259">
        <v>-96.47</v>
      </c>
      <c r="C251" s="260">
        <v>192.63</v>
      </c>
      <c r="D251" s="259">
        <v>-184.7</v>
      </c>
      <c r="E251" s="260">
        <v>46.61</v>
      </c>
      <c r="F251" s="259">
        <v>-225.87</v>
      </c>
      <c r="G251" s="259">
        <v>-88.54</v>
      </c>
      <c r="H251" s="259">
        <v>-179.26</v>
      </c>
      <c r="I251" s="259">
        <v>-33.24</v>
      </c>
      <c r="J251" s="259">
        <v>-267.8</v>
      </c>
      <c r="K251" s="260">
        <v>4780.3</v>
      </c>
      <c r="L251" s="1"/>
      <c r="M251" s="1"/>
    </row>
    <row r="252" spans="1:13" x14ac:dyDescent="0.3">
      <c r="A252" s="255">
        <v>46064</v>
      </c>
      <c r="B252" s="257">
        <v>64.599999999999994</v>
      </c>
      <c r="C252" s="256">
        <v>-240.91</v>
      </c>
      <c r="D252" s="256">
        <v>-258.31</v>
      </c>
      <c r="E252" s="256">
        <v>-26.95</v>
      </c>
      <c r="F252" s="257">
        <v>1069.8900000000001</v>
      </c>
      <c r="G252" s="256">
        <v>-434.61</v>
      </c>
      <c r="H252" s="257">
        <v>1042.95</v>
      </c>
      <c r="I252" s="257">
        <v>828.98</v>
      </c>
      <c r="J252" s="257">
        <v>608.34</v>
      </c>
      <c r="K252" s="257">
        <v>5388.64</v>
      </c>
      <c r="L252" s="1"/>
      <c r="M252" s="1"/>
    </row>
    <row r="253" spans="1:13" x14ac:dyDescent="0.3">
      <c r="A253" s="258">
        <v>46065</v>
      </c>
      <c r="B253" s="259">
        <v>-320.55</v>
      </c>
      <c r="C253" s="259">
        <v>-1391.77</v>
      </c>
      <c r="D253" s="259">
        <v>-21.71</v>
      </c>
      <c r="E253" s="260">
        <v>204.35</v>
      </c>
      <c r="F253" s="260">
        <v>334.1</v>
      </c>
      <c r="G253" s="259">
        <v>-1734.03</v>
      </c>
      <c r="H253" s="260">
        <v>538.44000000000005</v>
      </c>
      <c r="I253" s="259">
        <v>-1057.67</v>
      </c>
      <c r="J253" s="259">
        <v>-1195.5899999999999</v>
      </c>
      <c r="K253" s="260">
        <v>4193.04</v>
      </c>
      <c r="L253" s="1"/>
      <c r="M253" s="1"/>
    </row>
    <row r="254" spans="1:13" x14ac:dyDescent="0.3">
      <c r="A254" s="255">
        <v>46066</v>
      </c>
      <c r="B254" s="256">
        <v>-171.75</v>
      </c>
      <c r="C254" s="257">
        <v>455.65</v>
      </c>
      <c r="D254" s="257">
        <v>18.149999999999999</v>
      </c>
      <c r="E254" s="256">
        <v>-21.41</v>
      </c>
      <c r="F254" s="257">
        <v>200.62</v>
      </c>
      <c r="G254" s="257">
        <v>302.04000000000002</v>
      </c>
      <c r="H254" s="257">
        <v>179.21</v>
      </c>
      <c r="I254" s="257">
        <v>656.27</v>
      </c>
      <c r="J254" s="257">
        <v>481.26</v>
      </c>
      <c r="K254" s="257">
        <v>4674.3</v>
      </c>
      <c r="L254" s="1"/>
      <c r="M254" s="1"/>
    </row>
    <row r="255" spans="1:13" x14ac:dyDescent="0.3">
      <c r="A255" s="258">
        <v>46070</v>
      </c>
      <c r="B255" s="260">
        <v>214.86</v>
      </c>
      <c r="C255" s="259">
        <v>-256.58999999999997</v>
      </c>
      <c r="D255" s="259">
        <v>-254.07</v>
      </c>
      <c r="E255" s="260">
        <v>10.35</v>
      </c>
      <c r="F255" s="260">
        <v>69.62</v>
      </c>
      <c r="G255" s="259">
        <v>-295.79000000000002</v>
      </c>
      <c r="H255" s="260">
        <v>79.97</v>
      </c>
      <c r="I255" s="259">
        <v>-186.97</v>
      </c>
      <c r="J255" s="259">
        <v>-215.82</v>
      </c>
      <c r="K255" s="260">
        <v>4458.4799999999996</v>
      </c>
      <c r="L255" s="1"/>
      <c r="M255" s="1"/>
    </row>
    <row r="256" spans="1:13" x14ac:dyDescent="0.3">
      <c r="A256" s="255">
        <v>46071</v>
      </c>
      <c r="B256" s="257">
        <v>27.65</v>
      </c>
      <c r="C256" s="257">
        <v>526.29</v>
      </c>
      <c r="D256" s="257">
        <v>137.58000000000001</v>
      </c>
      <c r="E256" s="256">
        <v>-75.02</v>
      </c>
      <c r="F256" s="256">
        <v>-42.06</v>
      </c>
      <c r="G256" s="257">
        <v>691.53</v>
      </c>
      <c r="H256" s="256">
        <v>-117.08</v>
      </c>
      <c r="I256" s="257">
        <v>484.24</v>
      </c>
      <c r="J256" s="257">
        <v>574.45000000000005</v>
      </c>
      <c r="K256" s="257">
        <v>5032.93</v>
      </c>
      <c r="L256" s="1"/>
      <c r="M256" s="1"/>
    </row>
    <row r="257" spans="1:13" x14ac:dyDescent="0.3">
      <c r="A257" s="258">
        <v>46072</v>
      </c>
      <c r="B257" s="260">
        <v>13.64</v>
      </c>
      <c r="C257" s="260">
        <v>133.08000000000001</v>
      </c>
      <c r="D257" s="259">
        <v>-103.39</v>
      </c>
      <c r="E257" s="260">
        <v>38.479999999999997</v>
      </c>
      <c r="F257" s="260">
        <v>13.15</v>
      </c>
      <c r="G257" s="260">
        <v>43.34</v>
      </c>
      <c r="H257" s="260">
        <v>51.62</v>
      </c>
      <c r="I257" s="260">
        <v>146.22999999999999</v>
      </c>
      <c r="J257" s="260">
        <v>94.96</v>
      </c>
      <c r="K257" s="260">
        <v>5127.8900000000003</v>
      </c>
      <c r="L257" s="1"/>
      <c r="M257" s="1"/>
    </row>
    <row r="258" spans="1:13" x14ac:dyDescent="0.3">
      <c r="A258" s="255">
        <v>46073</v>
      </c>
      <c r="B258" s="256">
        <v>-38.03</v>
      </c>
      <c r="C258" s="257">
        <v>114.66</v>
      </c>
      <c r="D258" s="256">
        <v>-13.02</v>
      </c>
      <c r="E258" s="256">
        <v>-88.9</v>
      </c>
      <c r="F258" s="257">
        <v>52.75</v>
      </c>
      <c r="G258" s="257">
        <v>63.61</v>
      </c>
      <c r="H258" s="256">
        <v>-36.15</v>
      </c>
      <c r="I258" s="257">
        <v>167.42</v>
      </c>
      <c r="J258" s="257">
        <v>27.46</v>
      </c>
      <c r="K258" s="257">
        <v>5155.3500000000004</v>
      </c>
      <c r="L258" s="1"/>
      <c r="M258" s="1"/>
    </row>
    <row r="259" spans="1:13" x14ac:dyDescent="0.3">
      <c r="A259" s="258">
        <v>46076</v>
      </c>
      <c r="B259" s="259">
        <v>-65.83</v>
      </c>
      <c r="C259" s="259">
        <v>-642.88</v>
      </c>
      <c r="D259" s="259">
        <v>-276.8</v>
      </c>
      <c r="E259" s="260">
        <v>122.12</v>
      </c>
      <c r="F259" s="260">
        <v>249.42</v>
      </c>
      <c r="G259" s="259">
        <v>-985.51</v>
      </c>
      <c r="H259" s="260">
        <v>371.54</v>
      </c>
      <c r="I259" s="259">
        <v>-393.46</v>
      </c>
      <c r="J259" s="259">
        <v>-613.97</v>
      </c>
      <c r="K259" s="260">
        <v>4541.38</v>
      </c>
      <c r="L259" s="1"/>
      <c r="M259" s="1"/>
    </row>
    <row r="260" spans="1:13" x14ac:dyDescent="0.3">
      <c r="A260" s="255">
        <v>46077</v>
      </c>
      <c r="B260" s="256">
        <v>-139.18</v>
      </c>
      <c r="C260" s="257">
        <v>234.11</v>
      </c>
      <c r="D260" s="256">
        <v>-11.72</v>
      </c>
      <c r="E260" s="256">
        <v>-107.92</v>
      </c>
      <c r="F260" s="256">
        <v>-275.22000000000003</v>
      </c>
      <c r="G260" s="257">
        <v>83.21</v>
      </c>
      <c r="H260" s="256">
        <v>-383.14</v>
      </c>
      <c r="I260" s="256">
        <v>-41.11</v>
      </c>
      <c r="J260" s="256">
        <v>-299.93</v>
      </c>
      <c r="K260" s="257">
        <v>4241.45</v>
      </c>
      <c r="L260" s="1"/>
      <c r="M260" s="1"/>
    </row>
    <row r="261" spans="1:13" x14ac:dyDescent="0.3">
      <c r="A261" s="258">
        <v>46078</v>
      </c>
      <c r="B261" s="260">
        <v>198.63</v>
      </c>
      <c r="C261" s="260">
        <v>510.95</v>
      </c>
      <c r="D261" s="260">
        <v>314.91000000000003</v>
      </c>
      <c r="E261" s="259">
        <v>-145.61000000000001</v>
      </c>
      <c r="F261" s="259">
        <v>-64.44</v>
      </c>
      <c r="G261" s="260">
        <v>1024.49</v>
      </c>
      <c r="H261" s="259">
        <v>-210.05</v>
      </c>
      <c r="I261" s="260">
        <v>446.51</v>
      </c>
      <c r="J261" s="260">
        <v>814.44</v>
      </c>
      <c r="K261" s="260">
        <v>5055.8900000000003</v>
      </c>
      <c r="L261" s="1"/>
      <c r="M261" s="1"/>
    </row>
    <row r="262" spans="1:13" x14ac:dyDescent="0.3">
      <c r="A262" s="255">
        <v>46079</v>
      </c>
      <c r="B262" s="256">
        <v>-302.68</v>
      </c>
      <c r="C262" s="257">
        <v>390.81</v>
      </c>
      <c r="D262" s="257">
        <v>173.55</v>
      </c>
      <c r="E262" s="257">
        <v>121.21</v>
      </c>
      <c r="F262" s="256">
        <v>-218.74</v>
      </c>
      <c r="G262" s="257">
        <v>261.68</v>
      </c>
      <c r="H262" s="256">
        <v>-97.53</v>
      </c>
      <c r="I262" s="257">
        <v>172.07</v>
      </c>
      <c r="J262" s="257">
        <v>164.15</v>
      </c>
      <c r="K262" s="257">
        <v>5220.04</v>
      </c>
      <c r="L262" s="1"/>
      <c r="M262" s="1"/>
    </row>
    <row r="263" spans="1:13" x14ac:dyDescent="0.3">
      <c r="A263" s="258">
        <v>46080</v>
      </c>
      <c r="B263" s="259">
        <v>-63.36</v>
      </c>
      <c r="C263" s="259">
        <v>-161.49</v>
      </c>
      <c r="D263" s="260">
        <v>185.8</v>
      </c>
      <c r="E263" s="260">
        <v>32.159999999999997</v>
      </c>
      <c r="F263" s="260">
        <v>280.22000000000003</v>
      </c>
      <c r="G263" s="259">
        <v>-39.049999999999997</v>
      </c>
      <c r="H263" s="260">
        <v>312.37</v>
      </c>
      <c r="I263" s="260">
        <v>118.73</v>
      </c>
      <c r="J263" s="260">
        <v>273.33</v>
      </c>
      <c r="K263" s="260">
        <v>5493.37</v>
      </c>
      <c r="L263" s="1"/>
      <c r="M263" s="1"/>
    </row>
    <row r="264" spans="1:13" x14ac:dyDescent="0.3">
      <c r="A264" s="255">
        <v>46083</v>
      </c>
      <c r="B264" s="256">
        <v>-21.66</v>
      </c>
      <c r="C264" s="256">
        <v>-29.12</v>
      </c>
      <c r="D264" s="257">
        <v>123</v>
      </c>
      <c r="E264" s="256">
        <v>-13.24</v>
      </c>
      <c r="F264" s="256">
        <v>-142.68</v>
      </c>
      <c r="G264" s="257">
        <v>72.23</v>
      </c>
      <c r="H264" s="256">
        <v>-155.91999999999999</v>
      </c>
      <c r="I264" s="256">
        <v>-171.8</v>
      </c>
      <c r="J264" s="256">
        <v>-83.69</v>
      </c>
      <c r="K264" s="257">
        <v>5409.68</v>
      </c>
      <c r="L264" s="1"/>
      <c r="M264" s="1"/>
    </row>
    <row r="265" spans="1:13" x14ac:dyDescent="0.3">
      <c r="A265" s="258">
        <v>46084</v>
      </c>
      <c r="B265" s="259">
        <v>-148.08000000000001</v>
      </c>
      <c r="C265" s="260">
        <v>96.53</v>
      </c>
      <c r="D265" s="260">
        <v>171.05</v>
      </c>
      <c r="E265" s="260">
        <v>107.56</v>
      </c>
      <c r="F265" s="259">
        <v>-247.69</v>
      </c>
      <c r="G265" s="260">
        <v>119.5</v>
      </c>
      <c r="H265" s="259">
        <v>-140.13</v>
      </c>
      <c r="I265" s="259">
        <v>-151.16</v>
      </c>
      <c r="J265" s="259">
        <v>-20.63</v>
      </c>
      <c r="K265" s="260">
        <v>5389.05</v>
      </c>
      <c r="L265" s="1"/>
      <c r="M265" s="1"/>
    </row>
    <row r="266" spans="1:13" x14ac:dyDescent="0.3">
      <c r="A266" s="255">
        <v>46085</v>
      </c>
      <c r="B266" s="257">
        <v>111.46</v>
      </c>
      <c r="C266" s="257">
        <v>707.7</v>
      </c>
      <c r="D266" s="257">
        <v>78.59</v>
      </c>
      <c r="E266" s="256">
        <v>-153.15</v>
      </c>
      <c r="F266" s="256">
        <v>-73.08</v>
      </c>
      <c r="G266" s="257">
        <v>897.76</v>
      </c>
      <c r="H266" s="256">
        <v>-226.23</v>
      </c>
      <c r="I266" s="257">
        <v>634.62</v>
      </c>
      <c r="J266" s="257">
        <v>671.52</v>
      </c>
      <c r="K266" s="257">
        <v>6060.58</v>
      </c>
      <c r="L266" s="1"/>
      <c r="M266" s="1"/>
    </row>
    <row r="267" spans="1:13" x14ac:dyDescent="0.3">
      <c r="A267" s="258">
        <v>46086</v>
      </c>
      <c r="B267" s="260">
        <v>455</v>
      </c>
      <c r="C267" s="260">
        <v>377.18</v>
      </c>
      <c r="D267" s="260">
        <v>303.70999999999998</v>
      </c>
      <c r="E267" s="260">
        <v>30.27</v>
      </c>
      <c r="F267" s="259">
        <v>-69.8</v>
      </c>
      <c r="G267" s="260">
        <v>1135.8900000000001</v>
      </c>
      <c r="H267" s="259">
        <v>-39.53</v>
      </c>
      <c r="I267" s="260">
        <v>307.38</v>
      </c>
      <c r="J267" s="260">
        <v>1096.3599999999999</v>
      </c>
      <c r="K267" s="260">
        <v>7156.94</v>
      </c>
      <c r="L267" s="1"/>
      <c r="M267" s="1"/>
    </row>
    <row r="268" spans="1:13" x14ac:dyDescent="0.3">
      <c r="A268" s="255">
        <v>46087</v>
      </c>
      <c r="B268" s="256">
        <v>-65.239999999999995</v>
      </c>
      <c r="C268" s="256">
        <v>-89.28</v>
      </c>
      <c r="D268" s="257">
        <v>154.52000000000001</v>
      </c>
      <c r="E268" s="257">
        <v>151.13999999999999</v>
      </c>
      <c r="F268" s="257">
        <v>172.53</v>
      </c>
      <c r="G268" s="257">
        <v>0.01</v>
      </c>
      <c r="H268" s="257">
        <v>323.67</v>
      </c>
      <c r="I268" s="257">
        <v>83.25</v>
      </c>
      <c r="J268" s="257">
        <v>323.68</v>
      </c>
      <c r="K268" s="257">
        <v>7480.61</v>
      </c>
      <c r="L268" s="1"/>
      <c r="M268" s="1"/>
    </row>
    <row r="269" spans="1:13" x14ac:dyDescent="0.3">
      <c r="A269" s="258">
        <v>46090</v>
      </c>
      <c r="B269" s="260">
        <v>438.03</v>
      </c>
      <c r="C269" s="260">
        <v>212.52</v>
      </c>
      <c r="D269" s="259">
        <v>-78.180000000000007</v>
      </c>
      <c r="E269" s="259">
        <v>-134.18</v>
      </c>
      <c r="F269" s="259">
        <v>-286.64</v>
      </c>
      <c r="G269" s="260">
        <v>572.37</v>
      </c>
      <c r="H269" s="259">
        <v>-420.83</v>
      </c>
      <c r="I269" s="259">
        <v>-74.12</v>
      </c>
      <c r="J269" s="260">
        <v>151.54</v>
      </c>
      <c r="K269" s="260">
        <v>7632.15</v>
      </c>
      <c r="L269" s="1"/>
      <c r="M269" s="1"/>
    </row>
    <row r="270" spans="1:13" x14ac:dyDescent="0.3">
      <c r="A270" s="255">
        <v>46091</v>
      </c>
      <c r="B270" s="256">
        <v>-86.92</v>
      </c>
      <c r="C270" s="256">
        <v>-544.73</v>
      </c>
      <c r="D270" s="256">
        <v>-208.83</v>
      </c>
      <c r="E270" s="256">
        <v>-0.17</v>
      </c>
      <c r="F270" s="257">
        <v>110.93</v>
      </c>
      <c r="G270" s="256">
        <v>-840.47</v>
      </c>
      <c r="H270" s="257">
        <v>110.76</v>
      </c>
      <c r="I270" s="256">
        <v>-433.8</v>
      </c>
      <c r="J270" s="256">
        <v>-729.71</v>
      </c>
      <c r="K270" s="257">
        <v>6902.45</v>
      </c>
      <c r="L270" s="1"/>
      <c r="M270" s="1"/>
    </row>
    <row r="271" spans="1:13" x14ac:dyDescent="0.3">
      <c r="A271" s="258">
        <v>46092</v>
      </c>
      <c r="B271" s="259">
        <v>-27.95</v>
      </c>
      <c r="C271" s="259">
        <v>-236.13</v>
      </c>
      <c r="D271" s="259">
        <v>-149.16999999999999</v>
      </c>
      <c r="E271" s="260">
        <v>1.32</v>
      </c>
      <c r="F271" s="260">
        <v>123.87</v>
      </c>
      <c r="G271" s="259">
        <v>-413.25</v>
      </c>
      <c r="H271" s="260">
        <v>125.19</v>
      </c>
      <c r="I271" s="259">
        <v>-112.26</v>
      </c>
      <c r="J271" s="259">
        <v>-288.06</v>
      </c>
      <c r="K271" s="260">
        <v>6614.39</v>
      </c>
      <c r="L271" s="1"/>
      <c r="M271" s="1"/>
    </row>
    <row r="272" spans="1:13" x14ac:dyDescent="0.3">
      <c r="A272" s="255">
        <v>46093</v>
      </c>
      <c r="B272" s="256">
        <v>-155.41999999999999</v>
      </c>
      <c r="C272" s="256">
        <v>-185.75</v>
      </c>
      <c r="D272" s="256">
        <v>-60.59</v>
      </c>
      <c r="E272" s="257">
        <v>172.44</v>
      </c>
      <c r="F272" s="257">
        <v>123.71</v>
      </c>
      <c r="G272" s="256">
        <v>-401.76</v>
      </c>
      <c r="H272" s="257">
        <v>296.14999999999998</v>
      </c>
      <c r="I272" s="256">
        <v>-62.04</v>
      </c>
      <c r="J272" s="256">
        <v>-105.61</v>
      </c>
      <c r="K272" s="257">
        <v>6508.78</v>
      </c>
      <c r="L272" s="1"/>
      <c r="M272" s="1"/>
    </row>
    <row r="273" spans="1:13" x14ac:dyDescent="0.3">
      <c r="A273" s="258">
        <v>46094</v>
      </c>
      <c r="B273" s="259">
        <v>-389.67</v>
      </c>
      <c r="C273" s="260">
        <v>147</v>
      </c>
      <c r="D273" s="260">
        <v>55.68</v>
      </c>
      <c r="E273" s="260">
        <v>59.55</v>
      </c>
      <c r="F273" s="260">
        <v>0</v>
      </c>
      <c r="G273" s="259">
        <v>-186.99</v>
      </c>
      <c r="H273" s="260">
        <v>59.55</v>
      </c>
      <c r="I273" s="260">
        <v>147</v>
      </c>
      <c r="J273" s="259">
        <v>-127.44</v>
      </c>
      <c r="K273" s="260">
        <v>6381.34</v>
      </c>
      <c r="L273" s="1"/>
      <c r="M273" s="1"/>
    </row>
    <row r="274" spans="1:13" x14ac:dyDescent="0.3">
      <c r="A274" s="255">
        <v>46097</v>
      </c>
      <c r="B274" s="257">
        <v>81.22</v>
      </c>
      <c r="C274" s="256">
        <v>-82.8</v>
      </c>
      <c r="D274" s="257">
        <v>140.80000000000001</v>
      </c>
      <c r="E274" s="256">
        <v>-112.7</v>
      </c>
      <c r="F274" s="256">
        <v>-69.03</v>
      </c>
      <c r="G274" s="257">
        <v>139.22</v>
      </c>
      <c r="H274" s="256">
        <v>-181.73</v>
      </c>
      <c r="I274" s="256">
        <v>-151.82</v>
      </c>
      <c r="J274" s="256">
        <v>-42.51</v>
      </c>
      <c r="K274" s="257">
        <v>6338.83</v>
      </c>
      <c r="L274" s="1"/>
      <c r="M274" s="1"/>
    </row>
    <row r="275" spans="1:13" x14ac:dyDescent="0.3">
      <c r="A275" s="258">
        <v>46098</v>
      </c>
      <c r="B275" s="259">
        <v>-105.33</v>
      </c>
      <c r="C275" s="260">
        <v>90.33</v>
      </c>
      <c r="D275" s="260">
        <v>77.3</v>
      </c>
      <c r="E275" s="259">
        <v>-49.03</v>
      </c>
      <c r="F275" s="259">
        <v>-67.87</v>
      </c>
      <c r="G275" s="260">
        <v>62.3</v>
      </c>
      <c r="H275" s="259">
        <v>-116.91</v>
      </c>
      <c r="I275" s="260">
        <v>22.46</v>
      </c>
      <c r="J275" s="259">
        <v>-54.61</v>
      </c>
      <c r="K275" s="260">
        <v>6284.23</v>
      </c>
      <c r="L275" s="1"/>
      <c r="M275" s="1"/>
    </row>
    <row r="276" spans="1:13" x14ac:dyDescent="0.3">
      <c r="A276" s="255">
        <v>46099</v>
      </c>
      <c r="B276" s="256">
        <v>-158.72999999999999</v>
      </c>
      <c r="C276" s="256">
        <v>-254.48</v>
      </c>
      <c r="D276" s="256">
        <v>-136.41</v>
      </c>
      <c r="E276" s="257">
        <v>140.05000000000001</v>
      </c>
      <c r="F276" s="257">
        <v>76.87</v>
      </c>
      <c r="G276" s="256">
        <v>-549.62</v>
      </c>
      <c r="H276" s="257">
        <v>216.93</v>
      </c>
      <c r="I276" s="256">
        <v>-177.61</v>
      </c>
      <c r="J276" s="256">
        <v>-332.7</v>
      </c>
      <c r="K276" s="257">
        <v>5951.53</v>
      </c>
      <c r="L276" s="1"/>
      <c r="M276" s="1"/>
    </row>
    <row r="277" spans="1:13" x14ac:dyDescent="0.3">
      <c r="A277" s="258">
        <v>46100</v>
      </c>
      <c r="B277" s="260">
        <v>117.33</v>
      </c>
      <c r="C277" s="259">
        <v>-42.35</v>
      </c>
      <c r="D277" s="260">
        <v>94.87</v>
      </c>
      <c r="E277" s="260">
        <v>31.75</v>
      </c>
      <c r="F277" s="260">
        <v>115.47</v>
      </c>
      <c r="G277" s="260">
        <v>169.85</v>
      </c>
      <c r="H277" s="260">
        <v>147.22</v>
      </c>
      <c r="I277" s="260">
        <v>73.13</v>
      </c>
      <c r="J277" s="260">
        <v>317.07</v>
      </c>
      <c r="K277" s="260">
        <v>6268.6</v>
      </c>
      <c r="L277" s="1"/>
      <c r="M277" s="1"/>
    </row>
    <row r="278" spans="1:13" x14ac:dyDescent="0.3">
      <c r="A278" s="255">
        <v>46101</v>
      </c>
      <c r="B278" s="261">
        <v>-276.54000000000002</v>
      </c>
      <c r="C278" s="262">
        <v>39.71</v>
      </c>
      <c r="D278" s="262">
        <v>3.53</v>
      </c>
      <c r="E278" s="262">
        <v>185.69</v>
      </c>
      <c r="F278" s="262">
        <v>161.29</v>
      </c>
      <c r="G278" s="261">
        <v>-233.31</v>
      </c>
      <c r="H278" s="262">
        <v>346.98</v>
      </c>
      <c r="I278" s="262">
        <v>201</v>
      </c>
      <c r="J278" s="262">
        <v>113.67</v>
      </c>
      <c r="K278" s="262">
        <v>6382.27</v>
      </c>
      <c r="L278" s="1"/>
      <c r="M278" s="1"/>
    </row>
  </sheetData>
  <mergeCells count="3">
    <mergeCell ref="A2:L2"/>
    <mergeCell ref="A1:L1"/>
    <mergeCell ref="A12:J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B6D11"/>
  </sheetPr>
  <dimension ref="A1:H288"/>
  <sheetViews>
    <sheetView showGridLines="0" workbookViewId="0">
      <pane ySplit="2" topLeftCell="A3" activePane="bottomLeft" state="frozen"/>
      <selection pane="bottomLeft" sqref="A1:H1"/>
    </sheetView>
  </sheetViews>
  <sheetFormatPr defaultRowHeight="14.4" x14ac:dyDescent="0.3"/>
  <cols>
    <col min="1" max="1" width="18" customWidth="1"/>
    <col min="2" max="2" width="16" customWidth="1"/>
    <col min="3" max="8" width="14" customWidth="1"/>
  </cols>
  <sheetData>
    <row r="1" spans="1:8" ht="36" customHeight="1" thickBot="1" x14ac:dyDescent="0.35">
      <c r="A1" s="321" t="s">
        <v>166</v>
      </c>
      <c r="B1" s="321"/>
      <c r="C1" s="321"/>
      <c r="D1" s="321"/>
      <c r="E1" s="321"/>
      <c r="F1" s="321"/>
      <c r="G1" s="321"/>
      <c r="H1" s="321"/>
    </row>
    <row r="2" spans="1:8" ht="15" thickTop="1" x14ac:dyDescent="0.3">
      <c r="A2" s="324" t="s">
        <v>70</v>
      </c>
      <c r="B2" s="324"/>
      <c r="C2" s="324"/>
      <c r="D2" s="324"/>
      <c r="E2" s="324"/>
      <c r="F2" s="324"/>
      <c r="G2" s="324"/>
      <c r="H2" s="324"/>
    </row>
    <row r="3" spans="1:8" ht="6" customHeight="1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2" t="s">
        <v>71</v>
      </c>
      <c r="B4" s="1"/>
      <c r="C4" s="1"/>
      <c r="D4" s="1"/>
      <c r="E4" s="1"/>
      <c r="F4" s="1"/>
      <c r="G4" s="1"/>
      <c r="H4" s="1"/>
    </row>
    <row r="5" spans="1:8" ht="4.05" customHeight="1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337" t="s">
        <v>72</v>
      </c>
      <c r="B6" s="334"/>
      <c r="C6" s="334"/>
      <c r="D6" s="334"/>
      <c r="E6" s="334"/>
      <c r="F6" s="334"/>
      <c r="G6" s="334"/>
      <c r="H6" s="334"/>
    </row>
    <row r="7" spans="1:8" x14ac:dyDescent="0.3">
      <c r="A7" s="125" t="s">
        <v>73</v>
      </c>
      <c r="B7" s="61" t="s">
        <v>74</v>
      </c>
      <c r="C7" s="61" t="s">
        <v>75</v>
      </c>
      <c r="D7" s="61" t="s">
        <v>76</v>
      </c>
      <c r="E7" s="61" t="s">
        <v>77</v>
      </c>
      <c r="F7" s="1"/>
      <c r="G7" s="1"/>
      <c r="H7" s="1"/>
    </row>
    <row r="8" spans="1:8" x14ac:dyDescent="0.3">
      <c r="A8" s="136" t="s">
        <v>78</v>
      </c>
      <c r="B8" s="124">
        <v>0.49548312968729108</v>
      </c>
      <c r="C8" s="124">
        <v>0.57586610160935137</v>
      </c>
      <c r="D8" s="124">
        <v>0.55723546420515424</v>
      </c>
      <c r="E8" s="124">
        <v>0.52740587674530703</v>
      </c>
      <c r="F8" s="1"/>
      <c r="G8" s="1"/>
      <c r="H8" s="1"/>
    </row>
    <row r="9" spans="1:8" x14ac:dyDescent="0.3">
      <c r="A9" s="130" t="s">
        <v>79</v>
      </c>
      <c r="B9" s="131">
        <v>2.3104877853902871E-3</v>
      </c>
      <c r="C9" s="131">
        <v>1.722688235808816E-3</v>
      </c>
      <c r="D9" s="131">
        <v>7.4849008125273293E-4</v>
      </c>
      <c r="E9" s="131">
        <v>1.0327828731842551E-2</v>
      </c>
      <c r="F9" s="1"/>
      <c r="G9" s="1"/>
      <c r="H9" s="1"/>
    </row>
    <row r="10" spans="1:8" x14ac:dyDescent="0.3">
      <c r="A10" s="127" t="s">
        <v>80</v>
      </c>
      <c r="B10" s="128">
        <v>0.24767802761937771</v>
      </c>
      <c r="C10" s="128">
        <v>0.35673142913180561</v>
      </c>
      <c r="D10" s="128">
        <v>0.33737650386096679</v>
      </c>
      <c r="E10" s="128">
        <v>0.31305858652488838</v>
      </c>
      <c r="F10" s="1"/>
      <c r="G10" s="1"/>
      <c r="H10" s="1"/>
    </row>
    <row r="11" spans="1:8" x14ac:dyDescent="0.3">
      <c r="A11" s="130" t="s">
        <v>81</v>
      </c>
      <c r="B11" s="133">
        <v>0.4976726108792584</v>
      </c>
      <c r="C11" s="133">
        <v>0.59726998010263799</v>
      </c>
      <c r="D11" s="133">
        <v>0.58084120365291481</v>
      </c>
      <c r="E11" s="133">
        <v>0.55951638628809475</v>
      </c>
      <c r="F11" s="1"/>
      <c r="G11" s="1"/>
      <c r="H11" s="1"/>
    </row>
    <row r="12" spans="1:8" x14ac:dyDescent="0.3">
      <c r="A12" s="127" t="s">
        <v>82</v>
      </c>
      <c r="B12" s="134">
        <v>4.7453760704079658E-17</v>
      </c>
      <c r="C12" s="134">
        <v>5.1670723515963899E-10</v>
      </c>
      <c r="D12" s="134">
        <v>1.142344776004746E-6</v>
      </c>
      <c r="E12" s="134">
        <v>1.3060269176912371E-3</v>
      </c>
      <c r="F12" s="1"/>
      <c r="G12" s="1"/>
      <c r="H12" s="1"/>
    </row>
    <row r="13" spans="1:8" x14ac:dyDescent="0.3">
      <c r="A13" s="129" t="s">
        <v>83</v>
      </c>
      <c r="B13" s="135">
        <v>5.4835418771735117E-2</v>
      </c>
      <c r="C13" s="135">
        <v>8.2433864122856929E-2</v>
      </c>
      <c r="D13" s="135">
        <v>0.1025417561018263</v>
      </c>
      <c r="E13" s="135">
        <v>0.1476430433583108</v>
      </c>
      <c r="F13" s="1"/>
      <c r="G13" s="1"/>
      <c r="H13" s="1"/>
    </row>
    <row r="14" spans="1:8" ht="6" customHeight="1" x14ac:dyDescent="0.3">
      <c r="A14" s="1"/>
      <c r="B14" s="1"/>
      <c r="C14" s="1"/>
      <c r="D14" s="1"/>
      <c r="E14" s="1"/>
      <c r="F14" s="1"/>
      <c r="G14" s="1"/>
      <c r="H14" s="1"/>
    </row>
    <row r="15" spans="1:8" x14ac:dyDescent="0.3">
      <c r="A15" s="37" t="s">
        <v>84</v>
      </c>
      <c r="B15" s="4"/>
      <c r="C15" s="4"/>
      <c r="D15" s="4"/>
      <c r="E15" s="4"/>
      <c r="F15" s="4"/>
      <c r="G15" s="4"/>
      <c r="H15" s="4"/>
    </row>
    <row r="16" spans="1:8" x14ac:dyDescent="0.3">
      <c r="A16" s="336" t="s">
        <v>85</v>
      </c>
      <c r="B16" s="334"/>
      <c r="C16" s="334"/>
      <c r="D16" s="334"/>
      <c r="E16" s="334"/>
      <c r="F16" s="334"/>
      <c r="G16" s="334"/>
      <c r="H16" s="334"/>
    </row>
    <row r="17" spans="1:8" x14ac:dyDescent="0.3">
      <c r="A17" s="336" t="s">
        <v>172</v>
      </c>
      <c r="B17" s="334"/>
      <c r="C17" s="334"/>
      <c r="D17" s="334"/>
      <c r="E17" s="334"/>
      <c r="F17" s="334"/>
      <c r="G17" s="334"/>
      <c r="H17" s="334"/>
    </row>
    <row r="18" spans="1:8" x14ac:dyDescent="0.3">
      <c r="A18" s="336" t="s">
        <v>86</v>
      </c>
      <c r="B18" s="334"/>
      <c r="C18" s="334"/>
      <c r="D18" s="334"/>
      <c r="E18" s="334"/>
      <c r="F18" s="334"/>
      <c r="G18" s="334"/>
      <c r="H18" s="334"/>
    </row>
    <row r="19" spans="1:8" x14ac:dyDescent="0.3">
      <c r="A19" s="336" t="s">
        <v>87</v>
      </c>
      <c r="B19" s="334"/>
      <c r="C19" s="334"/>
      <c r="D19" s="334"/>
      <c r="E19" s="334"/>
      <c r="F19" s="334"/>
      <c r="G19" s="334"/>
      <c r="H19" s="334"/>
    </row>
    <row r="20" spans="1:8" x14ac:dyDescent="0.3">
      <c r="A20" s="336" t="s">
        <v>88</v>
      </c>
      <c r="B20" s="334"/>
      <c r="C20" s="334"/>
      <c r="D20" s="334"/>
      <c r="E20" s="334"/>
      <c r="F20" s="334"/>
      <c r="G20" s="334"/>
      <c r="H20" s="334"/>
    </row>
    <row r="21" spans="1:8" ht="6" customHeight="1" x14ac:dyDescent="0.3">
      <c r="A21" s="1"/>
      <c r="B21" s="1"/>
      <c r="C21" s="1"/>
      <c r="D21" s="1"/>
      <c r="E21" s="1"/>
      <c r="F21" s="1"/>
      <c r="G21" s="1"/>
      <c r="H21" s="1"/>
    </row>
    <row r="22" spans="1:8" x14ac:dyDescent="0.3">
      <c r="A22" s="337" t="s">
        <v>89</v>
      </c>
      <c r="B22" s="334"/>
      <c r="C22" s="334"/>
      <c r="D22" s="334"/>
      <c r="E22" s="334"/>
      <c r="F22" s="334"/>
      <c r="G22" s="334"/>
      <c r="H22" s="334"/>
    </row>
    <row r="23" spans="1:8" x14ac:dyDescent="0.3">
      <c r="A23" s="61" t="s">
        <v>90</v>
      </c>
      <c r="B23" s="61" t="s">
        <v>91</v>
      </c>
      <c r="C23" s="61" t="s">
        <v>92</v>
      </c>
      <c r="D23" s="61" t="s">
        <v>93</v>
      </c>
      <c r="E23" s="61" t="s">
        <v>94</v>
      </c>
      <c r="F23" s="61" t="s">
        <v>95</v>
      </c>
      <c r="G23" s="61" t="s">
        <v>16</v>
      </c>
      <c r="H23" s="1"/>
    </row>
    <row r="24" spans="1:8" x14ac:dyDescent="0.3">
      <c r="A24" s="155" t="s">
        <v>74</v>
      </c>
      <c r="B24" s="156">
        <v>0.49548312968729108</v>
      </c>
      <c r="C24" s="157">
        <v>3504.0566931485218</v>
      </c>
      <c r="D24" s="158">
        <v>191</v>
      </c>
      <c r="E24" s="159">
        <v>3.5040566931485218E-2</v>
      </c>
      <c r="F24" s="124">
        <v>0.24767802761937771</v>
      </c>
      <c r="G24" s="160" t="s">
        <v>96</v>
      </c>
      <c r="H24" s="1"/>
    </row>
    <row r="25" spans="1:8" x14ac:dyDescent="0.3">
      <c r="A25" s="150" t="s">
        <v>75</v>
      </c>
      <c r="B25" s="151">
        <v>0.57586610160935137</v>
      </c>
      <c r="C25" s="152">
        <v>4072.5250705813328</v>
      </c>
      <c r="D25" s="153">
        <v>221</v>
      </c>
      <c r="E25" s="154">
        <v>4.0725250705813329E-2</v>
      </c>
      <c r="F25" s="133">
        <v>0.35673142913180561</v>
      </c>
      <c r="G25" s="120" t="s">
        <v>97</v>
      </c>
      <c r="H25" s="1"/>
    </row>
    <row r="26" spans="1:8" x14ac:dyDescent="0.3">
      <c r="A26" s="138" t="s">
        <v>76</v>
      </c>
      <c r="B26" s="139">
        <v>0.55723546420515424</v>
      </c>
      <c r="C26" s="140">
        <v>3940.7692028588508</v>
      </c>
      <c r="D26" s="141">
        <v>214</v>
      </c>
      <c r="E26" s="142">
        <v>3.9407692028588508E-2</v>
      </c>
      <c r="F26" s="128">
        <v>0.33737650386096679</v>
      </c>
      <c r="G26" s="143" t="s">
        <v>96</v>
      </c>
      <c r="H26" s="1"/>
    </row>
    <row r="27" spans="1:8" x14ac:dyDescent="0.3">
      <c r="A27" s="144" t="s">
        <v>77</v>
      </c>
      <c r="B27" s="145">
        <v>0.52740587674530703</v>
      </c>
      <c r="C27" s="146">
        <v>3729.8143603428111</v>
      </c>
      <c r="D27" s="147">
        <v>203</v>
      </c>
      <c r="E27" s="148">
        <v>3.7298143603428112E-2</v>
      </c>
      <c r="F27" s="132">
        <v>0.31305858652488838</v>
      </c>
      <c r="G27" s="149" t="s">
        <v>96</v>
      </c>
      <c r="H27" s="1"/>
    </row>
    <row r="28" spans="1:8" ht="6" customHeight="1" x14ac:dyDescent="0.3">
      <c r="A28" s="1"/>
      <c r="B28" s="1"/>
      <c r="C28" s="1"/>
      <c r="D28" s="1"/>
      <c r="E28" s="1"/>
      <c r="F28" s="1"/>
      <c r="G28" s="1"/>
      <c r="H28" s="1"/>
    </row>
    <row r="29" spans="1:8" x14ac:dyDescent="0.3">
      <c r="A29" s="337" t="s">
        <v>98</v>
      </c>
      <c r="B29" s="334"/>
      <c r="C29" s="334"/>
      <c r="D29" s="334"/>
      <c r="E29" s="334"/>
      <c r="F29" s="334"/>
      <c r="G29" s="334"/>
      <c r="H29" s="334"/>
    </row>
    <row r="30" spans="1:8" x14ac:dyDescent="0.3">
      <c r="A30" s="125" t="s">
        <v>99</v>
      </c>
      <c r="B30" s="125" t="s">
        <v>100</v>
      </c>
      <c r="C30" s="125" t="s">
        <v>80</v>
      </c>
      <c r="D30" s="125" t="s">
        <v>81</v>
      </c>
      <c r="E30" s="125" t="s">
        <v>101</v>
      </c>
      <c r="F30" s="125" t="s">
        <v>102</v>
      </c>
      <c r="G30" s="125" t="s">
        <v>16</v>
      </c>
      <c r="H30" s="1"/>
    </row>
    <row r="31" spans="1:8" x14ac:dyDescent="0.3">
      <c r="A31" s="155" t="s">
        <v>4</v>
      </c>
      <c r="B31" s="124">
        <v>1.566421795663862</v>
      </c>
      <c r="C31" s="124">
        <v>0.53674521800778274</v>
      </c>
      <c r="D31" s="124">
        <v>0.73262897704621455</v>
      </c>
      <c r="E31" s="166">
        <v>1.57</v>
      </c>
      <c r="F31" s="167">
        <v>-3.578204336137869E-3</v>
      </c>
      <c r="G31" s="119" t="s">
        <v>103</v>
      </c>
      <c r="H31" s="1"/>
    </row>
    <row r="32" spans="1:8" x14ac:dyDescent="0.3">
      <c r="A32" s="150" t="s">
        <v>5</v>
      </c>
      <c r="B32" s="133">
        <v>1.920653426526522</v>
      </c>
      <c r="C32" s="133">
        <v>0.30659772742695313</v>
      </c>
      <c r="D32" s="133">
        <v>0.55371267587707718</v>
      </c>
      <c r="E32" s="164">
        <v>1.92</v>
      </c>
      <c r="F32" s="165">
        <v>6.5342652652256028E-4</v>
      </c>
      <c r="G32" s="120" t="s">
        <v>103</v>
      </c>
      <c r="H32" s="1"/>
    </row>
    <row r="33" spans="1:8" x14ac:dyDescent="0.3">
      <c r="A33" s="137" t="s">
        <v>6</v>
      </c>
      <c r="B33" s="126">
        <v>0.72152894728508443</v>
      </c>
      <c r="C33" s="126">
        <v>0.2084430275541195</v>
      </c>
      <c r="D33" s="126">
        <v>0.45655561277255102</v>
      </c>
      <c r="E33" s="161">
        <v>0.72</v>
      </c>
      <c r="F33" s="162">
        <v>1.528947285084459E-3</v>
      </c>
      <c r="G33" s="163" t="s">
        <v>103</v>
      </c>
      <c r="H33" s="1"/>
    </row>
    <row r="34" spans="1:8" ht="6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x14ac:dyDescent="0.3">
      <c r="A35" s="338" t="s">
        <v>104</v>
      </c>
      <c r="B35" s="334"/>
      <c r="C35" s="334"/>
      <c r="D35" s="334"/>
      <c r="E35" s="334"/>
      <c r="F35" s="334"/>
      <c r="G35" s="334"/>
      <c r="H35" s="334"/>
    </row>
    <row r="36" spans="1:8" ht="6" customHeight="1" x14ac:dyDescent="0.3">
      <c r="A36" s="1"/>
      <c r="B36" s="1"/>
      <c r="C36" s="1"/>
      <c r="D36" s="1"/>
      <c r="E36" s="1"/>
      <c r="F36" s="1"/>
      <c r="G36" s="1"/>
      <c r="H36" s="1"/>
    </row>
    <row r="37" spans="1:8" x14ac:dyDescent="0.3">
      <c r="A37" s="12" t="s">
        <v>105</v>
      </c>
      <c r="B37" s="1"/>
      <c r="C37" s="1"/>
      <c r="D37" s="1"/>
      <c r="E37" s="1"/>
      <c r="F37" s="1"/>
      <c r="G37" s="1"/>
      <c r="H37" s="1"/>
    </row>
    <row r="38" spans="1:8" x14ac:dyDescent="0.3">
      <c r="A38" s="60" t="s">
        <v>29</v>
      </c>
      <c r="B38" s="61" t="s">
        <v>106</v>
      </c>
      <c r="C38" s="61" t="s">
        <v>107</v>
      </c>
      <c r="D38" s="61" t="s">
        <v>108</v>
      </c>
      <c r="E38" s="61" t="s">
        <v>109</v>
      </c>
      <c r="F38" s="1"/>
      <c r="G38" s="1"/>
      <c r="H38" s="1"/>
    </row>
    <row r="39" spans="1:8" x14ac:dyDescent="0.3">
      <c r="A39" s="182">
        <v>45740</v>
      </c>
      <c r="B39" s="183">
        <v>5.4756380510440739E-2</v>
      </c>
      <c r="C39" s="183">
        <v>8.1807470623825873E-2</v>
      </c>
      <c r="D39" s="184">
        <v>2.9441350571051659E-2</v>
      </c>
      <c r="E39" s="185">
        <v>5.2366120052774218E-2</v>
      </c>
      <c r="F39" s="1"/>
      <c r="G39" s="1"/>
      <c r="H39" s="1"/>
    </row>
    <row r="40" spans="1:8" x14ac:dyDescent="0.3">
      <c r="A40" s="172">
        <v>45741</v>
      </c>
      <c r="B40" s="173">
        <v>7.0391553013637864E-3</v>
      </c>
      <c r="C40" s="173">
        <v>1.9339456022606779E-2</v>
      </c>
      <c r="D40" s="174">
        <v>5.7982704844649017E-3</v>
      </c>
      <c r="E40" s="175">
        <v>1.3541185538141881E-2</v>
      </c>
      <c r="F40" s="1"/>
      <c r="G40" s="1"/>
      <c r="H40" s="1"/>
    </row>
    <row r="41" spans="1:8" x14ac:dyDescent="0.3">
      <c r="A41" s="168">
        <v>45742</v>
      </c>
      <c r="B41" s="169">
        <v>-3.582350371341203E-2</v>
      </c>
      <c r="C41" s="169">
        <v>-5.3914349244852611E-2</v>
      </c>
      <c r="D41" s="170">
        <v>-1.5439453950895399E-2</v>
      </c>
      <c r="E41" s="176">
        <v>-3.8474895293957208E-2</v>
      </c>
      <c r="F41" s="1"/>
      <c r="G41" s="1"/>
      <c r="H41" s="1"/>
    </row>
    <row r="42" spans="1:8" x14ac:dyDescent="0.3">
      <c r="A42" s="172">
        <v>45743</v>
      </c>
      <c r="B42" s="173">
        <v>-2.2202084277299639E-2</v>
      </c>
      <c r="C42" s="173">
        <v>-0.20120871741651911</v>
      </c>
      <c r="D42" s="174">
        <v>-8.6902704179071359E-3</v>
      </c>
      <c r="E42" s="177">
        <v>-0.19251844699861201</v>
      </c>
      <c r="F42" s="1"/>
      <c r="G42" s="1"/>
      <c r="H42" s="1"/>
    </row>
    <row r="43" spans="1:8" x14ac:dyDescent="0.3">
      <c r="A43" s="168">
        <v>45744</v>
      </c>
      <c r="B43" s="169">
        <v>-4.8192771084337283E-2</v>
      </c>
      <c r="C43" s="169">
        <v>4.0810087886893331E-2</v>
      </c>
      <c r="D43" s="170">
        <v>-2.156821725978033E-2</v>
      </c>
      <c r="E43" s="171">
        <v>6.2378305146673668E-2</v>
      </c>
      <c r="F43" s="1"/>
      <c r="G43" s="1"/>
      <c r="H43" s="1"/>
    </row>
    <row r="44" spans="1:8" x14ac:dyDescent="0.3">
      <c r="A44" s="172">
        <v>45747</v>
      </c>
      <c r="B44" s="173">
        <v>-4.6251217137293077E-2</v>
      </c>
      <c r="C44" s="173">
        <v>-2.720464057566618E-2</v>
      </c>
      <c r="D44" s="174">
        <v>-2.0606210033642158E-2</v>
      </c>
      <c r="E44" s="177">
        <v>-6.5984305420240252E-3</v>
      </c>
      <c r="F44" s="1"/>
      <c r="G44" s="1"/>
      <c r="H44" s="1"/>
    </row>
    <row r="45" spans="1:8" x14ac:dyDescent="0.3">
      <c r="A45" s="168">
        <v>45748</v>
      </c>
      <c r="B45" s="169">
        <v>3.0627871362940429E-2</v>
      </c>
      <c r="C45" s="169">
        <v>6.6913235460618115E-2</v>
      </c>
      <c r="D45" s="170">
        <v>1.7486081343959771E-2</v>
      </c>
      <c r="E45" s="171">
        <v>4.9427154116658351E-2</v>
      </c>
      <c r="F45" s="1"/>
      <c r="G45" s="1"/>
      <c r="H45" s="1"/>
    </row>
    <row r="46" spans="1:8" x14ac:dyDescent="0.3">
      <c r="A46" s="172">
        <v>45749</v>
      </c>
      <c r="B46" s="173">
        <v>3.5661218424962733E-2</v>
      </c>
      <c r="C46" s="173">
        <v>2.720198089847892E-2</v>
      </c>
      <c r="D46" s="174">
        <v>1.998001989905291E-2</v>
      </c>
      <c r="E46" s="175">
        <v>7.2219609994260102E-3</v>
      </c>
      <c r="F46" s="1"/>
      <c r="G46" s="1"/>
      <c r="H46" s="1"/>
    </row>
    <row r="47" spans="1:8" x14ac:dyDescent="0.3">
      <c r="A47" s="168">
        <v>45750</v>
      </c>
      <c r="B47" s="169">
        <v>-0.13008130081300809</v>
      </c>
      <c r="C47" s="169">
        <v>-9.7833947449980974E-2</v>
      </c>
      <c r="D47" s="170">
        <v>-6.2142602255232902E-2</v>
      </c>
      <c r="E47" s="176">
        <v>-3.5691345194748071E-2</v>
      </c>
      <c r="F47" s="1"/>
      <c r="G47" s="1"/>
      <c r="H47" s="1"/>
    </row>
    <row r="48" spans="1:8" x14ac:dyDescent="0.3">
      <c r="A48" s="172">
        <v>45751</v>
      </c>
      <c r="B48" s="173">
        <v>-6.9818581638262711E-2</v>
      </c>
      <c r="C48" s="173">
        <v>-0.16264600351171851</v>
      </c>
      <c r="D48" s="174">
        <v>-3.2283441555063748E-2</v>
      </c>
      <c r="E48" s="177">
        <v>-0.1303625619566548</v>
      </c>
      <c r="F48" s="1"/>
      <c r="G48" s="1"/>
      <c r="H48" s="1"/>
    </row>
    <row r="49" spans="1:8" x14ac:dyDescent="0.3">
      <c r="A49" s="168">
        <v>45754</v>
      </c>
      <c r="B49" s="169">
        <v>1.9503546099290728E-2</v>
      </c>
      <c r="C49" s="169">
        <v>5.8576833660026313E-2</v>
      </c>
      <c r="D49" s="170">
        <v>1.197416584666721E-2</v>
      </c>
      <c r="E49" s="171">
        <v>4.6602667813359089E-2</v>
      </c>
      <c r="F49" s="1"/>
      <c r="G49" s="1"/>
      <c r="H49" s="1"/>
    </row>
    <row r="50" spans="1:8" x14ac:dyDescent="0.3">
      <c r="A50" s="172">
        <v>45755</v>
      </c>
      <c r="B50" s="173">
        <v>-2.8985507246376829E-2</v>
      </c>
      <c r="C50" s="173">
        <v>1.3177159590043839E-2</v>
      </c>
      <c r="D50" s="174">
        <v>-1.2051342060618159E-2</v>
      </c>
      <c r="E50" s="175">
        <v>2.5228501650662E-2</v>
      </c>
      <c r="F50" s="1"/>
      <c r="G50" s="1"/>
      <c r="H50" s="1"/>
    </row>
    <row r="51" spans="1:8" x14ac:dyDescent="0.3">
      <c r="A51" s="168">
        <v>45756</v>
      </c>
      <c r="B51" s="169">
        <v>0.1934328358208954</v>
      </c>
      <c r="C51" s="169">
        <v>0.1686501190071403</v>
      </c>
      <c r="D51" s="170">
        <v>9.815319466221549E-2</v>
      </c>
      <c r="E51" s="171">
        <v>7.0496924344924841E-2</v>
      </c>
      <c r="F51" s="1"/>
      <c r="G51" s="1"/>
      <c r="H51" s="1"/>
    </row>
    <row r="52" spans="1:8" x14ac:dyDescent="0.3">
      <c r="A52" s="172">
        <v>45757</v>
      </c>
      <c r="B52" s="173">
        <v>-4.5522761380690342E-2</v>
      </c>
      <c r="C52" s="173">
        <v>-4.0478615071283031E-2</v>
      </c>
      <c r="D52" s="174">
        <v>-2.024527249552191E-2</v>
      </c>
      <c r="E52" s="177">
        <v>-2.0233342575761121E-2</v>
      </c>
      <c r="F52" s="1"/>
      <c r="G52" s="1"/>
      <c r="H52" s="1"/>
    </row>
    <row r="53" spans="1:8" x14ac:dyDescent="0.3">
      <c r="A53" s="168">
        <v>45758</v>
      </c>
      <c r="B53" s="169">
        <v>7.861635220125951E-3</v>
      </c>
      <c r="C53" s="169">
        <v>-5.2609634992229808E-2</v>
      </c>
      <c r="D53" s="170">
        <v>6.2057954087181288E-3</v>
      </c>
      <c r="E53" s="176">
        <v>-5.8815430400947943E-2</v>
      </c>
      <c r="F53" s="1"/>
      <c r="G53" s="1"/>
      <c r="H53" s="1"/>
    </row>
    <row r="54" spans="1:8" x14ac:dyDescent="0.3">
      <c r="A54" s="172">
        <v>45761</v>
      </c>
      <c r="B54" s="173">
        <v>-5.5642225689027547E-2</v>
      </c>
      <c r="C54" s="173">
        <v>-5.5531106221244242E-2</v>
      </c>
      <c r="D54" s="174">
        <v>-2.5259296341775671E-2</v>
      </c>
      <c r="E54" s="177">
        <v>-3.0271809879468571E-2</v>
      </c>
      <c r="F54" s="1"/>
      <c r="G54" s="1"/>
      <c r="H54" s="1"/>
    </row>
    <row r="55" spans="1:8" x14ac:dyDescent="0.3">
      <c r="A55" s="168">
        <v>45762</v>
      </c>
      <c r="B55" s="169">
        <v>3.6343612334801767E-2</v>
      </c>
      <c r="C55" s="169">
        <v>3.981869784385994E-2</v>
      </c>
      <c r="D55" s="170">
        <v>2.03181345691795E-2</v>
      </c>
      <c r="E55" s="171">
        <v>1.950056327468044E-2</v>
      </c>
      <c r="F55" s="1"/>
      <c r="G55" s="1"/>
      <c r="H55" s="1"/>
    </row>
    <row r="56" spans="1:8" x14ac:dyDescent="0.3">
      <c r="A56" s="172">
        <v>45763</v>
      </c>
      <c r="B56" s="173">
        <v>3.7194473963868551E-3</v>
      </c>
      <c r="C56" s="173">
        <v>-6.3795983215871543E-2</v>
      </c>
      <c r="D56" s="174">
        <v>4.153411222059292E-3</v>
      </c>
      <c r="E56" s="177">
        <v>-6.7949394437930841E-2</v>
      </c>
      <c r="F56" s="1"/>
      <c r="G56" s="1"/>
      <c r="H56" s="1"/>
    </row>
    <row r="57" spans="1:8" x14ac:dyDescent="0.3">
      <c r="A57" s="168">
        <v>45764</v>
      </c>
      <c r="B57" s="169">
        <v>1.799894123875068E-2</v>
      </c>
      <c r="C57" s="169">
        <v>3.659544841390705E-2</v>
      </c>
      <c r="D57" s="170">
        <v>1.1228659521424119E-2</v>
      </c>
      <c r="E57" s="171">
        <v>2.5366788892482929E-2</v>
      </c>
      <c r="F57" s="1"/>
      <c r="G57" s="1"/>
      <c r="H57" s="1"/>
    </row>
    <row r="58" spans="1:8" x14ac:dyDescent="0.3">
      <c r="A58" s="172">
        <v>45768</v>
      </c>
      <c r="B58" s="173">
        <v>1.040041601664043E-3</v>
      </c>
      <c r="C58" s="173">
        <v>-4.2355805557887649E-2</v>
      </c>
      <c r="D58" s="174">
        <v>2.8258108531877702E-3</v>
      </c>
      <c r="E58" s="177">
        <v>-4.5181616411075418E-2</v>
      </c>
      <c r="F58" s="1"/>
      <c r="G58" s="1"/>
      <c r="H58" s="1"/>
    </row>
    <row r="59" spans="1:8" x14ac:dyDescent="0.3">
      <c r="A59" s="168">
        <v>45769</v>
      </c>
      <c r="B59" s="169">
        <v>4.7792207792207941E-2</v>
      </c>
      <c r="C59" s="169">
        <v>4.1993600140270981E-2</v>
      </c>
      <c r="D59" s="170">
        <v>2.599072047693882E-2</v>
      </c>
      <c r="E59" s="171">
        <v>1.6002879663332161E-2</v>
      </c>
      <c r="F59" s="1"/>
      <c r="G59" s="1"/>
      <c r="H59" s="1"/>
    </row>
    <row r="60" spans="1:8" x14ac:dyDescent="0.3">
      <c r="A60" s="172">
        <v>45770</v>
      </c>
      <c r="B60" s="173">
        <v>3.8671294000991452E-2</v>
      </c>
      <c r="C60" s="173">
        <v>6.1587648815783817E-2</v>
      </c>
      <c r="D60" s="174">
        <v>2.1471461566058891E-2</v>
      </c>
      <c r="E60" s="175">
        <v>4.0116187249724933E-2</v>
      </c>
      <c r="F60" s="1"/>
      <c r="G60" s="1"/>
      <c r="H60" s="1"/>
    </row>
    <row r="61" spans="1:8" x14ac:dyDescent="0.3">
      <c r="A61" s="168">
        <v>45771</v>
      </c>
      <c r="B61" s="169">
        <v>6.4916467780429477E-2</v>
      </c>
      <c r="C61" s="169">
        <v>6.1541509807806698E-2</v>
      </c>
      <c r="D61" s="170">
        <v>3.4475502409481683E-2</v>
      </c>
      <c r="E61" s="171">
        <v>2.7066007398325029E-2</v>
      </c>
      <c r="F61" s="1"/>
      <c r="G61" s="1"/>
      <c r="H61" s="1"/>
    </row>
    <row r="62" spans="1:8" x14ac:dyDescent="0.3">
      <c r="A62" s="172">
        <v>45772</v>
      </c>
      <c r="B62" s="173">
        <v>6.2752129090093423E-3</v>
      </c>
      <c r="C62" s="173">
        <v>3.3410482305509907E-2</v>
      </c>
      <c r="D62" s="174">
        <v>5.4197499170003261E-3</v>
      </c>
      <c r="E62" s="175">
        <v>2.799073238850959E-2</v>
      </c>
      <c r="F62" s="1"/>
      <c r="G62" s="1"/>
      <c r="H62" s="1"/>
    </row>
    <row r="63" spans="1:8" x14ac:dyDescent="0.3">
      <c r="A63" s="168">
        <v>45775</v>
      </c>
      <c r="B63" s="169">
        <v>-1.4699331848552211E-2</v>
      </c>
      <c r="C63" s="169">
        <v>2.9440450818191799E-2</v>
      </c>
      <c r="D63" s="170">
        <v>-4.9727831632424366E-3</v>
      </c>
      <c r="E63" s="171">
        <v>3.4413233981434227E-2</v>
      </c>
      <c r="F63" s="1"/>
      <c r="G63" s="1"/>
      <c r="H63" s="1"/>
    </row>
    <row r="64" spans="1:8" x14ac:dyDescent="0.3">
      <c r="A64" s="172">
        <v>45776</v>
      </c>
      <c r="B64" s="173">
        <v>8.589511754068635E-3</v>
      </c>
      <c r="C64" s="173">
        <v>1.3685170889185191E-2</v>
      </c>
      <c r="D64" s="174">
        <v>6.5664459517819872E-3</v>
      </c>
      <c r="E64" s="175">
        <v>7.118724937403207E-3</v>
      </c>
      <c r="F64" s="1"/>
      <c r="G64" s="1"/>
      <c r="H64" s="1"/>
    </row>
    <row r="65" spans="1:8" x14ac:dyDescent="0.3">
      <c r="A65" s="168">
        <v>45777</v>
      </c>
      <c r="B65" s="169">
        <v>-5.5580457194083333E-2</v>
      </c>
      <c r="C65" s="169">
        <v>-6.7744392135142606E-2</v>
      </c>
      <c r="D65" s="170">
        <v>-2.522869109458464E-2</v>
      </c>
      <c r="E65" s="176">
        <v>-4.251570104055797E-2</v>
      </c>
      <c r="F65" s="1"/>
      <c r="G65" s="1"/>
      <c r="H65" s="1"/>
    </row>
    <row r="66" spans="1:8" x14ac:dyDescent="0.3">
      <c r="A66" s="172">
        <v>45778</v>
      </c>
      <c r="B66" s="173">
        <v>5.6953013763645366E-3</v>
      </c>
      <c r="C66" s="173">
        <v>3.7800304481824032E-2</v>
      </c>
      <c r="D66" s="174">
        <v>5.1324135358637238E-3</v>
      </c>
      <c r="E66" s="175">
        <v>3.2667890945960308E-2</v>
      </c>
      <c r="F66" s="1"/>
      <c r="G66" s="1"/>
      <c r="H66" s="1"/>
    </row>
    <row r="67" spans="1:8" x14ac:dyDescent="0.3">
      <c r="A67" s="168">
        <v>45779</v>
      </c>
      <c r="B67" s="169">
        <v>1.1798017932987291E-2</v>
      </c>
      <c r="C67" s="169">
        <v>0.1005044903216572</v>
      </c>
      <c r="D67" s="170">
        <v>8.1562066349336153E-3</v>
      </c>
      <c r="E67" s="171">
        <v>9.2348283686723584E-2</v>
      </c>
      <c r="F67" s="1"/>
      <c r="G67" s="1"/>
      <c r="H67" s="1"/>
    </row>
    <row r="68" spans="1:8" x14ac:dyDescent="0.3">
      <c r="A68" s="172">
        <v>45782</v>
      </c>
      <c r="B68" s="173">
        <v>1.399253731343197E-3</v>
      </c>
      <c r="C68" s="173">
        <v>-1.8661811561219821E-2</v>
      </c>
      <c r="D68" s="174">
        <v>3.0037944034228339E-3</v>
      </c>
      <c r="E68" s="177">
        <v>-2.1665605964642651E-2</v>
      </c>
      <c r="F68" s="1"/>
      <c r="G68" s="1"/>
      <c r="H68" s="1"/>
    </row>
    <row r="69" spans="1:8" x14ac:dyDescent="0.3">
      <c r="A69" s="168">
        <v>45783</v>
      </c>
      <c r="B69" s="169">
        <v>-6.9864927806240207E-3</v>
      </c>
      <c r="C69" s="169">
        <v>9.2101775775246253E-3</v>
      </c>
      <c r="D69" s="170">
        <v>-1.151201523090968E-3</v>
      </c>
      <c r="E69" s="171">
        <v>1.0361379100615589E-2</v>
      </c>
      <c r="F69" s="1"/>
      <c r="G69" s="1"/>
      <c r="H69" s="1"/>
    </row>
    <row r="70" spans="1:8" x14ac:dyDescent="0.3">
      <c r="A70" s="172">
        <v>45784</v>
      </c>
      <c r="B70" s="173">
        <v>-3.095684803001875E-2</v>
      </c>
      <c r="C70" s="173">
        <v>-3.8080231107610052E-3</v>
      </c>
      <c r="D70" s="174">
        <v>-1.302810816177725E-2</v>
      </c>
      <c r="E70" s="175">
        <v>9.2200850510162496E-3</v>
      </c>
      <c r="F70" s="1"/>
      <c r="G70" s="1"/>
      <c r="H70" s="1"/>
    </row>
    <row r="71" spans="1:8" x14ac:dyDescent="0.3">
      <c r="A71" s="168">
        <v>45785</v>
      </c>
      <c r="B71" s="169">
        <v>-4.8402710551798123E-4</v>
      </c>
      <c r="C71" s="169">
        <v>0.11879654649706731</v>
      </c>
      <c r="D71" s="170">
        <v>2.0706605202947571E-3</v>
      </c>
      <c r="E71" s="171">
        <v>0.1167258859767725</v>
      </c>
      <c r="F71" s="1"/>
      <c r="G71" s="1"/>
      <c r="H71" s="1"/>
    </row>
    <row r="72" spans="1:8" x14ac:dyDescent="0.3">
      <c r="A72" s="172">
        <v>45786</v>
      </c>
      <c r="B72" s="173">
        <v>-4.3583535108958626E-3</v>
      </c>
      <c r="C72" s="173">
        <v>-3.2311272127477753E-2</v>
      </c>
      <c r="D72" s="174">
        <v>1.5099714752801139E-4</v>
      </c>
      <c r="E72" s="177">
        <v>-3.2462269275005763E-2</v>
      </c>
      <c r="F72" s="1"/>
      <c r="G72" s="1"/>
      <c r="H72" s="1"/>
    </row>
    <row r="73" spans="1:8" x14ac:dyDescent="0.3">
      <c r="A73" s="168">
        <v>45789</v>
      </c>
      <c r="B73" s="169">
        <v>6.2256809338521402E-2</v>
      </c>
      <c r="C73" s="169">
        <v>5.8927375662019672E-2</v>
      </c>
      <c r="D73" s="170">
        <v>3.3157686520785837E-2</v>
      </c>
      <c r="E73" s="171">
        <v>2.5769689141233829E-2</v>
      </c>
      <c r="F73" s="1"/>
      <c r="G73" s="1"/>
      <c r="H73" s="1"/>
    </row>
    <row r="74" spans="1:8" x14ac:dyDescent="0.3">
      <c r="A74" s="172">
        <v>45790</v>
      </c>
      <c r="B74" s="173">
        <v>5.0366300366300187E-3</v>
      </c>
      <c r="C74" s="173">
        <v>6.3811440068985537E-2</v>
      </c>
      <c r="D74" s="174">
        <v>4.8060529990167442E-3</v>
      </c>
      <c r="E74" s="175">
        <v>5.9005387069968787E-2</v>
      </c>
      <c r="F74" s="1"/>
      <c r="G74" s="1"/>
      <c r="H74" s="1"/>
    </row>
    <row r="75" spans="1:8" x14ac:dyDescent="0.3">
      <c r="A75" s="168">
        <v>45791</v>
      </c>
      <c r="B75" s="169">
        <v>-1.8678815489749478E-2</v>
      </c>
      <c r="C75" s="169">
        <v>1.7400702512834432E-2</v>
      </c>
      <c r="D75" s="170">
        <v>-6.9445501723222362E-3</v>
      </c>
      <c r="E75" s="171">
        <v>2.4345252685156669E-2</v>
      </c>
      <c r="F75" s="1"/>
      <c r="G75" s="1"/>
      <c r="H75" s="1"/>
    </row>
    <row r="76" spans="1:8" x14ac:dyDescent="0.3">
      <c r="A76" s="172">
        <v>45792</v>
      </c>
      <c r="B76" s="173">
        <v>-1.4856081708449429E-2</v>
      </c>
      <c r="C76" s="173">
        <v>-2.637170021777235E-2</v>
      </c>
      <c r="D76" s="174">
        <v>-5.0504500744023564E-3</v>
      </c>
      <c r="E76" s="177">
        <v>-2.132125014337E-2</v>
      </c>
      <c r="F76" s="1"/>
      <c r="G76" s="1"/>
      <c r="H76" s="1"/>
    </row>
    <row r="77" spans="1:8" x14ac:dyDescent="0.3">
      <c r="A77" s="168">
        <v>45793</v>
      </c>
      <c r="B77" s="169">
        <v>7.4929311969839762E-2</v>
      </c>
      <c r="C77" s="169">
        <v>-1.1647254575707261E-2</v>
      </c>
      <c r="D77" s="170">
        <v>3.9436697785521897E-2</v>
      </c>
      <c r="E77" s="176">
        <v>-5.1083952361229153E-2</v>
      </c>
      <c r="F77" s="1"/>
      <c r="G77" s="1"/>
      <c r="H77" s="1"/>
    </row>
    <row r="78" spans="1:8" x14ac:dyDescent="0.3">
      <c r="A78" s="172">
        <v>45796</v>
      </c>
      <c r="B78" s="173">
        <v>-2.4989039894782961E-2</v>
      </c>
      <c r="C78" s="173">
        <v>2.2879063862670579E-2</v>
      </c>
      <c r="D78" s="174">
        <v>-1.0071159909557349E-2</v>
      </c>
      <c r="E78" s="175">
        <v>3.2950223772227928E-2</v>
      </c>
      <c r="F78" s="1"/>
      <c r="G78" s="1"/>
      <c r="H78" s="1"/>
    </row>
    <row r="79" spans="1:8" x14ac:dyDescent="0.3">
      <c r="A79" s="168">
        <v>45797</v>
      </c>
      <c r="B79" s="169">
        <v>-4.4964028776972592E-4</v>
      </c>
      <c r="C79" s="169">
        <v>-2.0424682297709329E-2</v>
      </c>
      <c r="D79" s="170">
        <v>2.0876986083726489E-3</v>
      </c>
      <c r="E79" s="176">
        <v>-2.2512380906081979E-2</v>
      </c>
      <c r="F79" s="1"/>
      <c r="G79" s="1"/>
      <c r="H79" s="1"/>
    </row>
    <row r="80" spans="1:8" x14ac:dyDescent="0.3">
      <c r="A80" s="172">
        <v>45798</v>
      </c>
      <c r="B80" s="173">
        <v>-6.3877642825011294E-2</v>
      </c>
      <c r="C80" s="173">
        <v>-1.2973062303751391E-2</v>
      </c>
      <c r="D80" s="174">
        <v>-2.933980659859324E-2</v>
      </c>
      <c r="E80" s="175">
        <v>1.6366744294841851E-2</v>
      </c>
      <c r="F80" s="1"/>
      <c r="G80" s="1"/>
      <c r="H80" s="1"/>
    </row>
    <row r="81" spans="1:8" x14ac:dyDescent="0.3">
      <c r="A81" s="168">
        <v>45799</v>
      </c>
      <c r="B81" s="169">
        <v>5.0456511292647832E-2</v>
      </c>
      <c r="C81" s="169">
        <v>-1.9199107018278209E-2</v>
      </c>
      <c r="D81" s="170">
        <v>2.7310837913773579E-2</v>
      </c>
      <c r="E81" s="176">
        <v>-4.650994493205178E-2</v>
      </c>
      <c r="F81" s="1"/>
      <c r="G81" s="1"/>
      <c r="H81" s="1"/>
    </row>
    <row r="82" spans="1:8" x14ac:dyDescent="0.3">
      <c r="A82" s="172">
        <v>45800</v>
      </c>
      <c r="B82" s="173">
        <v>-5.0777676120768563E-2</v>
      </c>
      <c r="C82" s="173">
        <v>8.023444390701906E-3</v>
      </c>
      <c r="D82" s="174">
        <v>-2.2848994097175741E-2</v>
      </c>
      <c r="E82" s="175">
        <v>3.087243848787765E-2</v>
      </c>
      <c r="F82" s="1"/>
      <c r="G82" s="1"/>
      <c r="H82" s="1"/>
    </row>
    <row r="83" spans="1:8" x14ac:dyDescent="0.3">
      <c r="A83" s="168">
        <v>45804</v>
      </c>
      <c r="B83" s="169">
        <v>5.1084337349397442E-2</v>
      </c>
      <c r="C83" s="169">
        <v>7.5136187868695137E-2</v>
      </c>
      <c r="D83" s="170">
        <v>2.7621915133271099E-2</v>
      </c>
      <c r="E83" s="171">
        <v>4.7514272735424037E-2</v>
      </c>
      <c r="F83" s="1"/>
      <c r="G83" s="1"/>
      <c r="H83" s="1"/>
    </row>
    <row r="84" spans="1:8" x14ac:dyDescent="0.3">
      <c r="A84" s="172">
        <v>45805</v>
      </c>
      <c r="B84" s="173">
        <v>0.12517193947730409</v>
      </c>
      <c r="C84" s="173">
        <v>2.4546480795988531E-2</v>
      </c>
      <c r="D84" s="174">
        <v>6.4331072106633094E-2</v>
      </c>
      <c r="E84" s="177">
        <v>-3.978459131064456E-2</v>
      </c>
      <c r="F84" s="1"/>
      <c r="G84" s="1"/>
      <c r="H84" s="1"/>
    </row>
    <row r="85" spans="1:8" x14ac:dyDescent="0.3">
      <c r="A85" s="168">
        <v>45806</v>
      </c>
      <c r="B85" s="169">
        <v>-3.1377343113284439E-2</v>
      </c>
      <c r="C85" s="169">
        <v>-1.54512376364474E-2</v>
      </c>
      <c r="D85" s="170">
        <v>-1.323645638165186E-2</v>
      </c>
      <c r="E85" s="176">
        <v>-2.2147812547955452E-3</v>
      </c>
      <c r="F85" s="1"/>
      <c r="G85" s="1"/>
      <c r="H85" s="1"/>
    </row>
    <row r="86" spans="1:8" x14ac:dyDescent="0.3">
      <c r="A86" s="172">
        <v>45807</v>
      </c>
      <c r="B86" s="173">
        <v>9.7181320992848041E-2</v>
      </c>
      <c r="C86" s="173">
        <v>2.2824870520261161E-2</v>
      </c>
      <c r="D86" s="174">
        <v>5.0462192858071873E-2</v>
      </c>
      <c r="E86" s="177">
        <v>-2.7637322337810709E-2</v>
      </c>
      <c r="F86" s="1"/>
      <c r="G86" s="1"/>
      <c r="H86" s="1"/>
    </row>
    <row r="87" spans="1:8" x14ac:dyDescent="0.3">
      <c r="A87" s="168">
        <v>45810</v>
      </c>
      <c r="B87" s="169">
        <v>6.1349693251533388E-3</v>
      </c>
      <c r="C87" s="169">
        <v>2.2671755725190978E-2</v>
      </c>
      <c r="D87" s="170">
        <v>5.350261587152791E-3</v>
      </c>
      <c r="E87" s="171">
        <v>1.7321494138038188E-2</v>
      </c>
      <c r="F87" s="1"/>
      <c r="G87" s="1"/>
      <c r="H87" s="1"/>
    </row>
    <row r="88" spans="1:8" x14ac:dyDescent="0.3">
      <c r="A88" s="172">
        <v>45811</v>
      </c>
      <c r="B88" s="173">
        <v>-1.5243902439023851E-3</v>
      </c>
      <c r="C88" s="173">
        <v>-8.4596053842901364E-3</v>
      </c>
      <c r="D88" s="174">
        <v>1.55517813647676E-3</v>
      </c>
      <c r="E88" s="177">
        <v>-1.0014783520766899E-2</v>
      </c>
      <c r="F88" s="1"/>
      <c r="G88" s="1"/>
      <c r="H88" s="1"/>
    </row>
    <row r="89" spans="1:8" x14ac:dyDescent="0.3">
      <c r="A89" s="168">
        <v>45812</v>
      </c>
      <c r="B89" s="169">
        <v>-5.3435114503816994E-3</v>
      </c>
      <c r="C89" s="169">
        <v>4.5193345210910563E-2</v>
      </c>
      <c r="D89" s="170">
        <v>-3.3713199156471359E-4</v>
      </c>
      <c r="E89" s="171">
        <v>4.5530477202475279E-2</v>
      </c>
      <c r="F89" s="1"/>
      <c r="G89" s="1"/>
      <c r="H89" s="1"/>
    </row>
    <row r="90" spans="1:8" x14ac:dyDescent="0.3">
      <c r="A90" s="172">
        <v>45813</v>
      </c>
      <c r="B90" s="173">
        <v>-4.8733691481197217E-2</v>
      </c>
      <c r="C90" s="173">
        <v>-5.7140113319888997E-3</v>
      </c>
      <c r="D90" s="174">
        <v>-2.1836234190928189E-2</v>
      </c>
      <c r="E90" s="175">
        <v>1.612222285893929E-2</v>
      </c>
      <c r="F90" s="1"/>
      <c r="G90" s="1"/>
      <c r="H90" s="1"/>
    </row>
    <row r="91" spans="1:8" x14ac:dyDescent="0.3">
      <c r="A91" s="168">
        <v>45814</v>
      </c>
      <c r="B91" s="169">
        <v>1.3715207745058409E-2</v>
      </c>
      <c r="C91" s="169">
        <v>9.0549089679818895E-3</v>
      </c>
      <c r="D91" s="170">
        <v>9.1061418432232012E-3</v>
      </c>
      <c r="E91" s="176">
        <v>-5.1232875241311732E-5</v>
      </c>
      <c r="F91" s="1"/>
      <c r="G91" s="1"/>
      <c r="H91" s="1"/>
    </row>
    <row r="92" spans="1:8" x14ac:dyDescent="0.3">
      <c r="A92" s="172">
        <v>45817</v>
      </c>
      <c r="B92" s="173">
        <v>-1.750895344210102E-2</v>
      </c>
      <c r="C92" s="173">
        <v>-8.2055086266720867E-2</v>
      </c>
      <c r="D92" s="174">
        <v>-6.3649032636509924E-3</v>
      </c>
      <c r="E92" s="177">
        <v>-7.5690183003069872E-2</v>
      </c>
      <c r="F92" s="1"/>
      <c r="G92" s="1"/>
      <c r="H92" s="1"/>
    </row>
    <row r="93" spans="1:8" x14ac:dyDescent="0.3">
      <c r="A93" s="168">
        <v>45818</v>
      </c>
      <c r="B93" s="169">
        <v>6.0753341433779076E-3</v>
      </c>
      <c r="C93" s="169">
        <v>2.60688216893179E-5</v>
      </c>
      <c r="D93" s="170">
        <v>5.3207133606472303E-3</v>
      </c>
      <c r="E93" s="176">
        <v>-5.2946445389579124E-3</v>
      </c>
      <c r="F93" s="1"/>
      <c r="G93" s="1"/>
      <c r="H93" s="1"/>
    </row>
    <row r="94" spans="1:8" x14ac:dyDescent="0.3">
      <c r="A94" s="172">
        <v>45819</v>
      </c>
      <c r="B94" s="173">
        <v>-2.4557165861513689E-2</v>
      </c>
      <c r="C94" s="173">
        <v>-4.6922655822323472E-4</v>
      </c>
      <c r="D94" s="174">
        <v>-9.8571736119224158E-3</v>
      </c>
      <c r="E94" s="175">
        <v>9.3879470536991812E-3</v>
      </c>
      <c r="F94" s="1"/>
      <c r="G94" s="1"/>
      <c r="H94" s="1"/>
    </row>
    <row r="95" spans="1:8" x14ac:dyDescent="0.3">
      <c r="A95" s="168">
        <v>45820</v>
      </c>
      <c r="B95" s="169">
        <v>3.0953363598844371E-2</v>
      </c>
      <c r="C95" s="169">
        <v>-7.4329082231437971E-3</v>
      </c>
      <c r="D95" s="170">
        <v>1.7647357255694371E-2</v>
      </c>
      <c r="E95" s="176">
        <v>-2.5080265478838161E-2</v>
      </c>
      <c r="F95" s="1"/>
      <c r="G95" s="1"/>
      <c r="H95" s="1"/>
    </row>
    <row r="96" spans="1:8" x14ac:dyDescent="0.3">
      <c r="A96" s="172">
        <v>45821</v>
      </c>
      <c r="B96" s="173">
        <v>-5.2842273819055263E-2</v>
      </c>
      <c r="C96" s="173">
        <v>-4.2277576330863383E-2</v>
      </c>
      <c r="D96" s="174">
        <v>-2.3871967426268018E-2</v>
      </c>
      <c r="E96" s="177">
        <v>-1.8405608904595361E-2</v>
      </c>
      <c r="F96" s="1"/>
      <c r="G96" s="1"/>
      <c r="H96" s="1"/>
    </row>
    <row r="97" spans="1:8" x14ac:dyDescent="0.3">
      <c r="A97" s="168">
        <v>45824</v>
      </c>
      <c r="B97" s="169">
        <v>3.1276415891800413E-2</v>
      </c>
      <c r="C97" s="169">
        <v>1.698263326840244E-2</v>
      </c>
      <c r="D97" s="170">
        <v>1.7807424216860879E-2</v>
      </c>
      <c r="E97" s="176">
        <v>-8.2479094845844605E-4</v>
      </c>
      <c r="F97" s="1"/>
      <c r="G97" s="1"/>
      <c r="H97" s="1"/>
    </row>
    <row r="98" spans="1:8" x14ac:dyDescent="0.3">
      <c r="A98" s="172">
        <v>45825</v>
      </c>
      <c r="B98" s="173">
        <v>-3.4836065573770392E-2</v>
      </c>
      <c r="C98" s="173">
        <v>-2.7597928132081621E-2</v>
      </c>
      <c r="D98" s="174">
        <v>-1.4950195011093161E-2</v>
      </c>
      <c r="E98" s="177">
        <v>-1.264773312098845E-2</v>
      </c>
      <c r="F98" s="1"/>
      <c r="G98" s="1"/>
      <c r="H98" s="1"/>
    </row>
    <row r="99" spans="1:8" x14ac:dyDescent="0.3">
      <c r="A99" s="168">
        <v>45826</v>
      </c>
      <c r="B99" s="169">
        <v>1.5286624203821649E-2</v>
      </c>
      <c r="C99" s="169">
        <v>-4.4610903037869298E-2</v>
      </c>
      <c r="D99" s="170">
        <v>9.8847521882533332E-3</v>
      </c>
      <c r="E99" s="176">
        <v>-5.4495655226122632E-2</v>
      </c>
      <c r="F99" s="1"/>
      <c r="G99" s="1"/>
      <c r="H99" s="1"/>
    </row>
    <row r="100" spans="1:8" x14ac:dyDescent="0.3">
      <c r="A100" s="172">
        <v>45828</v>
      </c>
      <c r="B100" s="173">
        <v>-3.5131744040150507E-2</v>
      </c>
      <c r="C100" s="173">
        <v>-5.7118796643145453E-2</v>
      </c>
      <c r="D100" s="174">
        <v>-1.509669870299633E-2</v>
      </c>
      <c r="E100" s="177">
        <v>-4.2022097940149133E-2</v>
      </c>
      <c r="F100" s="1"/>
      <c r="G100" s="1"/>
      <c r="H100" s="1"/>
    </row>
    <row r="101" spans="1:8" x14ac:dyDescent="0.3">
      <c r="A101" s="168">
        <v>45831</v>
      </c>
      <c r="B101" s="169">
        <v>9.9696575639358631E-3</v>
      </c>
      <c r="C101" s="169">
        <v>3.295349553433935E-2</v>
      </c>
      <c r="D101" s="170">
        <v>7.2502849170798019E-3</v>
      </c>
      <c r="E101" s="171">
        <v>2.570321061725955E-2</v>
      </c>
      <c r="F101" s="1"/>
      <c r="G101" s="1"/>
      <c r="H101" s="1"/>
    </row>
    <row r="102" spans="1:8" x14ac:dyDescent="0.3">
      <c r="A102" s="172">
        <v>45832</v>
      </c>
      <c r="B102" s="173">
        <v>3.1759656652360357E-2</v>
      </c>
      <c r="C102" s="173">
        <v>4.1979725700656001E-2</v>
      </c>
      <c r="D102" s="174">
        <v>1.8046861861295591E-2</v>
      </c>
      <c r="E102" s="175">
        <v>2.393286383936041E-2</v>
      </c>
      <c r="F102" s="1"/>
      <c r="G102" s="1"/>
      <c r="H102" s="1"/>
    </row>
    <row r="103" spans="1:8" x14ac:dyDescent="0.3">
      <c r="A103" s="168">
        <v>45833</v>
      </c>
      <c r="B103" s="169">
        <v>4.5757071547420916E-3</v>
      </c>
      <c r="C103" s="169">
        <v>-3.05596886803251E-2</v>
      </c>
      <c r="D103" s="170">
        <v>4.577673486954429E-3</v>
      </c>
      <c r="E103" s="176">
        <v>-3.5137362167279529E-2</v>
      </c>
      <c r="F103" s="1"/>
      <c r="G103" s="1"/>
      <c r="H103" s="1"/>
    </row>
    <row r="104" spans="1:8" x14ac:dyDescent="0.3">
      <c r="A104" s="172">
        <v>45834</v>
      </c>
      <c r="B104" s="173">
        <v>-3.105590062111796E-2</v>
      </c>
      <c r="C104" s="173">
        <v>2.5531286894923119E-2</v>
      </c>
      <c r="D104" s="174">
        <v>-1.307718704961873E-2</v>
      </c>
      <c r="E104" s="175">
        <v>3.8608473944541852E-2</v>
      </c>
      <c r="F104" s="1"/>
      <c r="G104" s="1"/>
      <c r="H104" s="1"/>
    </row>
    <row r="105" spans="1:8" x14ac:dyDescent="0.3">
      <c r="A105" s="168">
        <v>45835</v>
      </c>
      <c r="B105" s="169">
        <v>3.9316239316239399E-2</v>
      </c>
      <c r="C105" s="169">
        <v>-3.9343790473449491E-2</v>
      </c>
      <c r="D105" s="170">
        <v>2.1791021089335109E-2</v>
      </c>
      <c r="E105" s="176">
        <v>-6.1134811562784587E-2</v>
      </c>
      <c r="F105" s="1"/>
      <c r="G105" s="1"/>
      <c r="H105" s="1"/>
    </row>
    <row r="106" spans="1:8" x14ac:dyDescent="0.3">
      <c r="A106" s="172">
        <v>45838</v>
      </c>
      <c r="B106" s="173">
        <v>-4.9342105263158187E-3</v>
      </c>
      <c r="C106" s="173">
        <v>4.8834561687338907E-2</v>
      </c>
      <c r="D106" s="174">
        <v>-1.3433028872465071E-4</v>
      </c>
      <c r="E106" s="175">
        <v>4.8968891976063557E-2</v>
      </c>
      <c r="F106" s="1"/>
      <c r="G106" s="1"/>
      <c r="H106" s="1"/>
    </row>
    <row r="107" spans="1:8" x14ac:dyDescent="0.3">
      <c r="A107" s="168">
        <v>45839</v>
      </c>
      <c r="B107" s="169">
        <v>-7.8512396694213615E-3</v>
      </c>
      <c r="C107" s="169">
        <v>-3.8248400365630708E-2</v>
      </c>
      <c r="D107" s="170">
        <v>-1.5796690179396219E-3</v>
      </c>
      <c r="E107" s="176">
        <v>-3.6668731347691087E-2</v>
      </c>
      <c r="F107" s="1"/>
      <c r="G107" s="1"/>
      <c r="H107" s="1"/>
    </row>
    <row r="108" spans="1:8" x14ac:dyDescent="0.3">
      <c r="A108" s="172">
        <v>45840</v>
      </c>
      <c r="B108" s="173">
        <v>1.1245314452311471E-2</v>
      </c>
      <c r="C108" s="173">
        <v>-2.0493629154414439E-3</v>
      </c>
      <c r="D108" s="174">
        <v>7.8823513845393007E-3</v>
      </c>
      <c r="E108" s="177">
        <v>-9.9317142999807446E-3</v>
      </c>
      <c r="F108" s="1"/>
      <c r="G108" s="1"/>
      <c r="H108" s="1"/>
    </row>
    <row r="109" spans="1:8" x14ac:dyDescent="0.3">
      <c r="A109" s="168">
        <v>45841</v>
      </c>
      <c r="B109" s="169">
        <v>7.6194398682042808E-2</v>
      </c>
      <c r="C109" s="169">
        <v>1.6785714285714182E-2</v>
      </c>
      <c r="D109" s="170">
        <v>4.0063526909010057E-2</v>
      </c>
      <c r="E109" s="176">
        <v>-2.3277812623295879E-2</v>
      </c>
      <c r="F109" s="1"/>
      <c r="G109" s="1"/>
      <c r="H109" s="1"/>
    </row>
    <row r="110" spans="1:8" x14ac:dyDescent="0.3">
      <c r="A110" s="172">
        <v>45845</v>
      </c>
      <c r="B110" s="173">
        <v>6.6207424416379723E-2</v>
      </c>
      <c r="C110" s="173">
        <v>9.8349139445030875E-3</v>
      </c>
      <c r="D110" s="174">
        <v>3.5115149643752883E-2</v>
      </c>
      <c r="E110" s="177">
        <v>-2.5280235699249799E-2</v>
      </c>
      <c r="F110" s="1"/>
      <c r="G110" s="1"/>
      <c r="H110" s="1"/>
    </row>
    <row r="111" spans="1:8" x14ac:dyDescent="0.3">
      <c r="A111" s="168">
        <v>45846</v>
      </c>
      <c r="B111" s="169">
        <v>5.5276381909547638E-2</v>
      </c>
      <c r="C111" s="169">
        <v>-7.246376811593791E-4</v>
      </c>
      <c r="D111" s="170">
        <v>2.9699002491722911E-2</v>
      </c>
      <c r="E111" s="176">
        <v>-3.042364017288229E-2</v>
      </c>
      <c r="F111" s="1"/>
      <c r="G111" s="1"/>
      <c r="H111" s="1"/>
    </row>
    <row r="112" spans="1:8" x14ac:dyDescent="0.3">
      <c r="A112" s="172">
        <v>45847</v>
      </c>
      <c r="B112" s="173">
        <v>-1.7006802721087899E-3</v>
      </c>
      <c r="C112" s="173">
        <v>2.317621464829589E-2</v>
      </c>
      <c r="D112" s="174">
        <v>1.46782940156839E-3</v>
      </c>
      <c r="E112" s="175">
        <v>2.17083852467275E-2</v>
      </c>
      <c r="F112" s="1"/>
      <c r="G112" s="1"/>
      <c r="H112" s="1"/>
    </row>
    <row r="113" spans="1:8" x14ac:dyDescent="0.3">
      <c r="A113" s="168">
        <v>45848</v>
      </c>
      <c r="B113" s="169">
        <v>-6.4735945485520094E-3</v>
      </c>
      <c r="C113" s="169">
        <v>-1.820037421330167E-2</v>
      </c>
      <c r="D113" s="170">
        <v>-8.9706910185284898E-4</v>
      </c>
      <c r="E113" s="176">
        <v>-1.730330511144882E-2</v>
      </c>
      <c r="F113" s="1"/>
      <c r="G113" s="1"/>
      <c r="H113" s="1"/>
    </row>
    <row r="114" spans="1:8" x14ac:dyDescent="0.3">
      <c r="A114" s="172">
        <v>45849</v>
      </c>
      <c r="B114" s="173">
        <v>-7.8875171467763794E-3</v>
      </c>
      <c r="C114" s="173">
        <v>-3.2397782397782349E-2</v>
      </c>
      <c r="D114" s="174">
        <v>-1.5976438959566469E-3</v>
      </c>
      <c r="E114" s="177">
        <v>-3.08001385018257E-2</v>
      </c>
      <c r="F114" s="1"/>
      <c r="G114" s="1"/>
      <c r="H114" s="1"/>
    </row>
    <row r="115" spans="1:8" x14ac:dyDescent="0.3">
      <c r="A115" s="168">
        <v>45852</v>
      </c>
      <c r="B115" s="169">
        <v>1.002419633598328E-2</v>
      </c>
      <c r="C115" s="169">
        <v>6.207102357505212E-2</v>
      </c>
      <c r="D115" s="170">
        <v>7.2773079585431591E-3</v>
      </c>
      <c r="E115" s="171">
        <v>5.4793715616508962E-2</v>
      </c>
      <c r="F115" s="1"/>
      <c r="G115" s="1"/>
      <c r="H115" s="1"/>
    </row>
    <row r="116" spans="1:8" x14ac:dyDescent="0.3">
      <c r="A116" s="172">
        <v>45853</v>
      </c>
      <c r="B116" s="173">
        <v>1.6084873374401228E-2</v>
      </c>
      <c r="C116" s="173">
        <v>-8.2607474009552817E-3</v>
      </c>
      <c r="D116" s="174">
        <v>1.0280271185562391E-2</v>
      </c>
      <c r="E116" s="177">
        <v>-1.8541018586517671E-2</v>
      </c>
      <c r="F116" s="1"/>
      <c r="G116" s="1"/>
      <c r="H116" s="1"/>
    </row>
    <row r="117" spans="1:8" x14ac:dyDescent="0.3">
      <c r="A117" s="168">
        <v>45854</v>
      </c>
      <c r="B117" s="169">
        <v>0.1431458403502861</v>
      </c>
      <c r="C117" s="169">
        <v>7.1962828649139174E-3</v>
      </c>
      <c r="D117" s="170">
        <v>7.3236836763867358E-2</v>
      </c>
      <c r="E117" s="176">
        <v>-6.6040553898953441E-2</v>
      </c>
      <c r="F117" s="1"/>
      <c r="G117" s="1"/>
      <c r="H117" s="1"/>
    </row>
    <row r="118" spans="1:8" x14ac:dyDescent="0.3">
      <c r="A118" s="172">
        <v>45855</v>
      </c>
      <c r="B118" s="173">
        <v>7.6016499705362506E-2</v>
      </c>
      <c r="C118" s="173">
        <v>2.329113924050619E-2</v>
      </c>
      <c r="D118" s="174">
        <v>3.997538096727634E-2</v>
      </c>
      <c r="E118" s="177">
        <v>-1.668424172677015E-2</v>
      </c>
      <c r="F118" s="1"/>
      <c r="G118" s="1"/>
      <c r="H118" s="1"/>
    </row>
    <row r="119" spans="1:8" x14ac:dyDescent="0.3">
      <c r="A119" s="168">
        <v>45856</v>
      </c>
      <c r="B119" s="169">
        <v>6.297918948521275E-3</v>
      </c>
      <c r="C119" s="169">
        <v>1.8692616416515759E-3</v>
      </c>
      <c r="D119" s="170">
        <v>5.4310003765205006E-3</v>
      </c>
      <c r="E119" s="176">
        <v>-3.5617387348689249E-3</v>
      </c>
      <c r="F119" s="1"/>
      <c r="G119" s="1"/>
      <c r="H119" s="1"/>
    </row>
    <row r="120" spans="1:8" x14ac:dyDescent="0.3">
      <c r="A120" s="172">
        <v>45859</v>
      </c>
      <c r="B120" s="173">
        <v>-2.2585034013605339E-2</v>
      </c>
      <c r="C120" s="173">
        <v>4.69187290786377E-3</v>
      </c>
      <c r="D120" s="174">
        <v>-8.880015551764809E-3</v>
      </c>
      <c r="E120" s="175">
        <v>1.3571888459628581E-2</v>
      </c>
      <c r="F120" s="1"/>
      <c r="G120" s="1"/>
      <c r="H120" s="1"/>
    </row>
    <row r="121" spans="1:8" x14ac:dyDescent="0.3">
      <c r="A121" s="168">
        <v>45860</v>
      </c>
      <c r="B121" s="169">
        <v>-4.7048997772828671E-2</v>
      </c>
      <c r="C121" s="169">
        <v>-4.4159816478684832E-2</v>
      </c>
      <c r="D121" s="170">
        <v>-2.100149687974125E-2</v>
      </c>
      <c r="E121" s="176">
        <v>-2.3158319598943579E-2</v>
      </c>
      <c r="F121" s="1"/>
      <c r="G121" s="1"/>
      <c r="H121" s="1"/>
    </row>
    <row r="122" spans="1:8" x14ac:dyDescent="0.3">
      <c r="A122" s="172">
        <v>45861</v>
      </c>
      <c r="B122" s="173">
        <v>-2.3955594507741759E-2</v>
      </c>
      <c r="C122" s="173">
        <v>3.4628571428571453E-2</v>
      </c>
      <c r="D122" s="174">
        <v>-9.5591051548252828E-3</v>
      </c>
      <c r="E122" s="175">
        <v>4.4187676583396743E-2</v>
      </c>
      <c r="F122" s="1"/>
      <c r="G122" s="1"/>
      <c r="H122" s="1"/>
    </row>
    <row r="123" spans="1:8" x14ac:dyDescent="0.3">
      <c r="A123" s="168">
        <v>45862</v>
      </c>
      <c r="B123" s="169">
        <v>-2.0951810835077018E-3</v>
      </c>
      <c r="C123" s="169">
        <v>-6.0201038329835699E-3</v>
      </c>
      <c r="D123" s="170">
        <v>1.272360904872281E-3</v>
      </c>
      <c r="E123" s="176">
        <v>-7.2924647378558496E-3</v>
      </c>
      <c r="F123" s="1"/>
      <c r="G123" s="1"/>
      <c r="H123" s="1"/>
    </row>
    <row r="124" spans="1:8" x14ac:dyDescent="0.3">
      <c r="A124" s="172">
        <v>45863</v>
      </c>
      <c r="B124" s="173">
        <v>-1.709658068386322E-2</v>
      </c>
      <c r="C124" s="173">
        <v>1.166861143523912E-2</v>
      </c>
      <c r="D124" s="174">
        <v>-6.1605795188015471E-3</v>
      </c>
      <c r="E124" s="175">
        <v>1.7829190954040661E-2</v>
      </c>
      <c r="F124" s="1"/>
      <c r="G124" s="1"/>
      <c r="H124" s="1"/>
    </row>
    <row r="125" spans="1:8" x14ac:dyDescent="0.3">
      <c r="A125" s="168">
        <v>45866</v>
      </c>
      <c r="B125" s="169">
        <v>2.197131522734197E-2</v>
      </c>
      <c r="C125" s="169">
        <v>1.8729060251551521E-2</v>
      </c>
      <c r="D125" s="170">
        <v>1.319690381757972E-2</v>
      </c>
      <c r="E125" s="171">
        <v>5.5321564339717993E-3</v>
      </c>
      <c r="F125" s="1"/>
      <c r="G125" s="1"/>
      <c r="H125" s="1"/>
    </row>
    <row r="126" spans="1:8" x14ac:dyDescent="0.3">
      <c r="A126" s="172">
        <v>45867</v>
      </c>
      <c r="B126" s="173">
        <v>-2.836667661988657E-2</v>
      </c>
      <c r="C126" s="173">
        <v>-2.5150959672201819E-2</v>
      </c>
      <c r="D126" s="174">
        <v>-1.174472192505841E-2</v>
      </c>
      <c r="E126" s="177">
        <v>-1.3406237747143409E-2</v>
      </c>
      <c r="F126" s="1"/>
      <c r="G126" s="1"/>
      <c r="H126" s="1"/>
    </row>
    <row r="127" spans="1:8" x14ac:dyDescent="0.3">
      <c r="A127" s="168">
        <v>45868</v>
      </c>
      <c r="B127" s="169">
        <v>1.3214505224339311E-2</v>
      </c>
      <c r="C127" s="169">
        <v>4.645632276083278E-3</v>
      </c>
      <c r="D127" s="170">
        <v>8.8580521912149865E-3</v>
      </c>
      <c r="E127" s="176">
        <v>-4.2124199151317076E-3</v>
      </c>
      <c r="F127" s="1"/>
      <c r="G127" s="1"/>
      <c r="H127" s="1"/>
    </row>
    <row r="128" spans="1:8" x14ac:dyDescent="0.3">
      <c r="A128" s="172">
        <v>45869</v>
      </c>
      <c r="B128" s="173">
        <v>1.1828935395814311E-2</v>
      </c>
      <c r="C128" s="173">
        <v>7.5390162670997185E-2</v>
      </c>
      <c r="D128" s="174">
        <v>8.1715257161771374E-3</v>
      </c>
      <c r="E128" s="175">
        <v>6.7218636954820055E-2</v>
      </c>
      <c r="F128" s="1"/>
      <c r="G128" s="1"/>
      <c r="H128" s="1"/>
    </row>
    <row r="129" spans="1:8" x14ac:dyDescent="0.3">
      <c r="A129" s="168">
        <v>45870</v>
      </c>
      <c r="B129" s="169">
        <v>-4.5863309352518027E-2</v>
      </c>
      <c r="C129" s="169">
        <v>-2.9511133862298419E-2</v>
      </c>
      <c r="D129" s="170">
        <v>-2.041400827041176E-2</v>
      </c>
      <c r="E129" s="176">
        <v>-9.0971255918866657E-3</v>
      </c>
      <c r="F129" s="1"/>
      <c r="G129" s="1"/>
      <c r="H129" s="1"/>
    </row>
    <row r="130" spans="1:8" x14ac:dyDescent="0.3">
      <c r="A130" s="172">
        <v>45873</v>
      </c>
      <c r="B130" s="173">
        <v>6.8488846999685826E-2</v>
      </c>
      <c r="C130" s="173">
        <v>4.1775456919060039E-2</v>
      </c>
      <c r="D130" s="174">
        <v>3.6245556045468648E-2</v>
      </c>
      <c r="E130" s="175">
        <v>5.529900873591384E-3</v>
      </c>
      <c r="F130" s="1"/>
      <c r="G130" s="1"/>
      <c r="H130" s="1"/>
    </row>
    <row r="131" spans="1:8" x14ac:dyDescent="0.3">
      <c r="A131" s="168">
        <v>45874</v>
      </c>
      <c r="B131" s="169">
        <v>-2.0582181711261689E-3</v>
      </c>
      <c r="C131" s="169">
        <v>-4.32394116604643E-2</v>
      </c>
      <c r="D131" s="170">
        <v>1.29067540438144E-3</v>
      </c>
      <c r="E131" s="176">
        <v>-4.4530087064845743E-2</v>
      </c>
      <c r="F131" s="1"/>
      <c r="G131" s="1"/>
      <c r="H131" s="1"/>
    </row>
    <row r="132" spans="1:8" x14ac:dyDescent="0.3">
      <c r="A132" s="172">
        <v>45875</v>
      </c>
      <c r="B132" s="173">
        <v>-5.951679434295809E-2</v>
      </c>
      <c r="C132" s="173">
        <v>3.3445347021935128E-2</v>
      </c>
      <c r="D132" s="174">
        <v>-2.7179079744613449E-2</v>
      </c>
      <c r="E132" s="175">
        <v>6.0624426766548577E-2</v>
      </c>
      <c r="F132" s="1"/>
      <c r="G132" s="1"/>
      <c r="H132" s="1"/>
    </row>
    <row r="133" spans="1:8" x14ac:dyDescent="0.3">
      <c r="A133" s="168">
        <v>45876</v>
      </c>
      <c r="B133" s="169">
        <v>5.1691729323308122E-2</v>
      </c>
      <c r="C133" s="169">
        <v>0.11974806052692211</v>
      </c>
      <c r="D133" s="170">
        <v>2.7922867609451309E-2</v>
      </c>
      <c r="E133" s="171">
        <v>9.1825192917470794E-2</v>
      </c>
      <c r="F133" s="1"/>
      <c r="G133" s="1"/>
      <c r="H133" s="1"/>
    </row>
    <row r="134" spans="1:8" x14ac:dyDescent="0.3">
      <c r="A134" s="172">
        <v>45877</v>
      </c>
      <c r="B134" s="173">
        <v>-9.5323205242776599E-3</v>
      </c>
      <c r="C134" s="173">
        <v>4.2621301504550242E-2</v>
      </c>
      <c r="D134" s="174">
        <v>-2.4126162211612081E-3</v>
      </c>
      <c r="E134" s="175">
        <v>4.5033917725711442E-2</v>
      </c>
      <c r="F134" s="1"/>
      <c r="G134" s="1"/>
      <c r="H134" s="1"/>
    </row>
    <row r="135" spans="1:8" x14ac:dyDescent="0.3">
      <c r="A135" s="168">
        <v>45880</v>
      </c>
      <c r="B135" s="169">
        <v>-1.8045112781955861E-3</v>
      </c>
      <c r="C135" s="169">
        <v>2.1053554980481559E-2</v>
      </c>
      <c r="D135" s="170">
        <v>1.4163828897139239E-3</v>
      </c>
      <c r="E135" s="171">
        <v>1.9637172090767631E-2</v>
      </c>
      <c r="F135" s="1"/>
      <c r="G135" s="1"/>
      <c r="H135" s="1"/>
    </row>
    <row r="136" spans="1:8" x14ac:dyDescent="0.3">
      <c r="A136" s="172">
        <v>45881</v>
      </c>
      <c r="B136" s="173">
        <v>0.1235311840915938</v>
      </c>
      <c r="C136" s="173">
        <v>3.0499591906869572E-3</v>
      </c>
      <c r="D136" s="174">
        <v>6.351810549307009E-2</v>
      </c>
      <c r="E136" s="177">
        <v>-6.0468146302383133E-2</v>
      </c>
      <c r="F136" s="1"/>
      <c r="G136" s="1"/>
      <c r="H136" s="1"/>
    </row>
    <row r="137" spans="1:8" x14ac:dyDescent="0.3">
      <c r="A137" s="168">
        <v>45882</v>
      </c>
      <c r="B137" s="169">
        <v>1.7430946634486411E-2</v>
      </c>
      <c r="C137" s="169">
        <v>-4.411134903640257E-2</v>
      </c>
      <c r="D137" s="170">
        <v>1.0947227777257771E-2</v>
      </c>
      <c r="E137" s="176">
        <v>-5.5058576813660332E-2</v>
      </c>
      <c r="F137" s="1"/>
      <c r="G137" s="1"/>
      <c r="H137" s="1"/>
    </row>
    <row r="138" spans="1:8" x14ac:dyDescent="0.3">
      <c r="A138" s="172">
        <v>45883</v>
      </c>
      <c r="B138" s="173">
        <v>1.265155508697946E-2</v>
      </c>
      <c r="C138" s="173">
        <v>-2.9256272401433692E-2</v>
      </c>
      <c r="D138" s="174">
        <v>8.5791198952980367E-3</v>
      </c>
      <c r="E138" s="177">
        <v>-3.7835392296731732E-2</v>
      </c>
      <c r="F138" s="1"/>
      <c r="G138" s="1"/>
      <c r="H138" s="1"/>
    </row>
    <row r="139" spans="1:8" x14ac:dyDescent="0.3">
      <c r="A139" s="168">
        <v>45884</v>
      </c>
      <c r="B139" s="169">
        <v>-1.0671525247267111E-2</v>
      </c>
      <c r="C139" s="169">
        <v>1.232288734019482E-2</v>
      </c>
      <c r="D139" s="170">
        <v>-2.9770729426625642E-3</v>
      </c>
      <c r="E139" s="171">
        <v>1.5299960282857379E-2</v>
      </c>
      <c r="F139" s="1"/>
      <c r="G139" s="1"/>
      <c r="H139" s="1"/>
    </row>
    <row r="140" spans="1:8" x14ac:dyDescent="0.3">
      <c r="A140" s="172">
        <v>45887</v>
      </c>
      <c r="B140" s="173">
        <v>8.6819258089978479E-3</v>
      </c>
      <c r="C140" s="173">
        <v>-3.1913923588944288E-4</v>
      </c>
      <c r="D140" s="174">
        <v>6.6122355569454066E-3</v>
      </c>
      <c r="E140" s="177">
        <v>-6.9313747928348504E-3</v>
      </c>
      <c r="F140" s="1"/>
      <c r="G140" s="1"/>
      <c r="H140" s="1"/>
    </row>
    <row r="141" spans="1:8" x14ac:dyDescent="0.3">
      <c r="A141" s="168">
        <v>45888</v>
      </c>
      <c r="B141" s="169">
        <v>-2.895148669796577E-2</v>
      </c>
      <c r="C141" s="169">
        <v>-5.9150818625438917E-2</v>
      </c>
      <c r="D141" s="170">
        <v>-1.203448545281777E-2</v>
      </c>
      <c r="E141" s="176">
        <v>-4.711633317262115E-2</v>
      </c>
      <c r="F141" s="1"/>
      <c r="G141" s="1"/>
      <c r="H141" s="1"/>
    </row>
    <row r="142" spans="1:8" x14ac:dyDescent="0.3">
      <c r="A142" s="172">
        <v>45889</v>
      </c>
      <c r="B142" s="173">
        <v>-3.7335482138060483E-2</v>
      </c>
      <c r="C142" s="173">
        <v>-5.3320407174028972E-4</v>
      </c>
      <c r="D142" s="174">
        <v>-1.6188613752759869E-2</v>
      </c>
      <c r="E142" s="175">
        <v>1.565540968101958E-2</v>
      </c>
      <c r="F142" s="1"/>
      <c r="G142" s="1"/>
      <c r="H142" s="1"/>
    </row>
    <row r="143" spans="1:8" x14ac:dyDescent="0.3">
      <c r="A143" s="168">
        <v>45890</v>
      </c>
      <c r="B143" s="169">
        <v>1.2276785714285589E-2</v>
      </c>
      <c r="C143" s="169">
        <v>1.547116736990151E-2</v>
      </c>
      <c r="D143" s="170">
        <v>8.3934279936047351E-3</v>
      </c>
      <c r="E143" s="171">
        <v>7.0777393762967711E-3</v>
      </c>
      <c r="F143" s="1"/>
      <c r="G143" s="1"/>
      <c r="H143" s="1"/>
    </row>
    <row r="144" spans="1:8" x14ac:dyDescent="0.3">
      <c r="A144" s="172">
        <v>45891</v>
      </c>
      <c r="B144" s="173">
        <v>7.9382579933847675E-2</v>
      </c>
      <c r="C144" s="173">
        <v>5.4733021300983793E-2</v>
      </c>
      <c r="D144" s="174">
        <v>4.1643216933664677E-2</v>
      </c>
      <c r="E144" s="175">
        <v>1.3089804367319101E-2</v>
      </c>
      <c r="F144" s="1"/>
      <c r="G144" s="1"/>
      <c r="H144" s="1"/>
    </row>
    <row r="145" spans="1:8" x14ac:dyDescent="0.3">
      <c r="A145" s="168">
        <v>45894</v>
      </c>
      <c r="B145" s="169">
        <v>1.710929519918292E-2</v>
      </c>
      <c r="C145" s="169">
        <v>2.037674334359707E-2</v>
      </c>
      <c r="D145" s="170">
        <v>1.078785491742518E-2</v>
      </c>
      <c r="E145" s="171">
        <v>9.5888884261718862E-3</v>
      </c>
      <c r="F145" s="1"/>
      <c r="G145" s="1"/>
      <c r="H145" s="1"/>
    </row>
    <row r="146" spans="1:8" x14ac:dyDescent="0.3">
      <c r="A146" s="172">
        <v>45895</v>
      </c>
      <c r="B146" s="173">
        <v>6.0256088375596484E-3</v>
      </c>
      <c r="C146" s="173">
        <v>4.1381911777758067E-2</v>
      </c>
      <c r="D146" s="174">
        <v>5.296075310495741E-3</v>
      </c>
      <c r="E146" s="175">
        <v>3.6085836467262343E-2</v>
      </c>
      <c r="F146" s="1"/>
      <c r="G146" s="1"/>
      <c r="H146" s="1"/>
    </row>
    <row r="147" spans="1:8" x14ac:dyDescent="0.3">
      <c r="A147" s="168">
        <v>45896</v>
      </c>
      <c r="B147" s="169">
        <v>6.7382081357625356E-3</v>
      </c>
      <c r="C147" s="169">
        <v>-1.3615153516715269E-2</v>
      </c>
      <c r="D147" s="170">
        <v>5.6491562409822747E-3</v>
      </c>
      <c r="E147" s="176">
        <v>-1.9264309757697551E-2</v>
      </c>
      <c r="F147" s="1"/>
      <c r="G147" s="1"/>
      <c r="H147" s="1"/>
    </row>
    <row r="148" spans="1:8" x14ac:dyDescent="0.3">
      <c r="A148" s="172">
        <v>45897</v>
      </c>
      <c r="B148" s="173">
        <v>-4.2141794744671168E-3</v>
      </c>
      <c r="C148" s="173">
        <v>4.4951829610748728E-2</v>
      </c>
      <c r="D148" s="174">
        <v>2.2243295031737579E-4</v>
      </c>
      <c r="E148" s="175">
        <v>4.4729396660431353E-2</v>
      </c>
      <c r="F148" s="1"/>
      <c r="G148" s="1"/>
      <c r="H148" s="1"/>
    </row>
    <row r="149" spans="1:8" x14ac:dyDescent="0.3">
      <c r="A149" s="168">
        <v>45898</v>
      </c>
      <c r="B149" s="169">
        <v>-1.891959173512581E-2</v>
      </c>
      <c r="C149" s="169">
        <v>-1.066666666666671E-2</v>
      </c>
      <c r="D149" s="170">
        <v>-7.0638507399356544E-3</v>
      </c>
      <c r="E149" s="176">
        <v>-3.60281592673106E-3</v>
      </c>
      <c r="F149" s="1"/>
      <c r="G149" s="1"/>
      <c r="H149" s="1"/>
    </row>
    <row r="150" spans="1:8" x14ac:dyDescent="0.3">
      <c r="A150" s="172">
        <v>45902</v>
      </c>
      <c r="B150" s="173">
        <v>0</v>
      </c>
      <c r="C150" s="173">
        <v>6.5609394262313714E-3</v>
      </c>
      <c r="D150" s="174">
        <v>2.3104877853902871E-3</v>
      </c>
      <c r="E150" s="175">
        <v>4.2504516408410848E-3</v>
      </c>
      <c r="F150" s="1"/>
      <c r="G150" s="1"/>
      <c r="H150" s="1"/>
    </row>
    <row r="151" spans="1:8" x14ac:dyDescent="0.3">
      <c r="A151" s="168">
        <v>45903</v>
      </c>
      <c r="B151" s="169">
        <v>-7.866023851814119E-3</v>
      </c>
      <c r="C151" s="169">
        <v>1.1666286093870101E-2</v>
      </c>
      <c r="D151" s="170">
        <v>-1.5869943309014529E-3</v>
      </c>
      <c r="E151" s="171">
        <v>1.3253280424771559E-2</v>
      </c>
      <c r="F151" s="1"/>
      <c r="G151" s="1"/>
      <c r="H151" s="1"/>
    </row>
    <row r="152" spans="1:8" x14ac:dyDescent="0.3">
      <c r="A152" s="172">
        <v>45904</v>
      </c>
      <c r="B152" s="173">
        <v>2.7621483375958929E-2</v>
      </c>
      <c r="C152" s="173">
        <v>2.589514722478703E-2</v>
      </c>
      <c r="D152" s="174">
        <v>1.5996466815115899E-2</v>
      </c>
      <c r="E152" s="175">
        <v>9.8986804096711269E-3</v>
      </c>
      <c r="F152" s="1"/>
      <c r="G152" s="1"/>
      <c r="H152" s="1"/>
    </row>
    <row r="153" spans="1:8" x14ac:dyDescent="0.3">
      <c r="A153" s="168">
        <v>45905</v>
      </c>
      <c r="B153" s="169">
        <v>9.0592334494773441E-2</v>
      </c>
      <c r="C153" s="169">
        <v>-1.9461167670060231E-2</v>
      </c>
      <c r="D153" s="170">
        <v>4.7197461206538567E-2</v>
      </c>
      <c r="E153" s="176">
        <v>-6.6658628876598791E-2</v>
      </c>
      <c r="F153" s="1"/>
      <c r="G153" s="1"/>
      <c r="H153" s="1"/>
    </row>
    <row r="154" spans="1:8" x14ac:dyDescent="0.3">
      <c r="A154" s="172">
        <v>45908</v>
      </c>
      <c r="B154" s="173">
        <v>3.833865814696491E-2</v>
      </c>
      <c r="C154" s="173">
        <v>0.1158616187989556</v>
      </c>
      <c r="D154" s="174">
        <v>2.1306646112059621E-2</v>
      </c>
      <c r="E154" s="175">
        <v>9.4554972686895999E-2</v>
      </c>
      <c r="F154" s="1"/>
      <c r="G154" s="1"/>
      <c r="H154" s="1"/>
    </row>
    <row r="155" spans="1:8" x14ac:dyDescent="0.3">
      <c r="A155" s="168">
        <v>45909</v>
      </c>
      <c r="B155" s="169">
        <v>0</v>
      </c>
      <c r="C155" s="169">
        <v>2.034586136297167E-2</v>
      </c>
      <c r="D155" s="170">
        <v>2.3104877853902871E-3</v>
      </c>
      <c r="E155" s="171">
        <v>1.8035373577581389E-2</v>
      </c>
      <c r="F155" s="1"/>
      <c r="G155" s="1"/>
      <c r="H155" s="1"/>
    </row>
    <row r="156" spans="1:8" x14ac:dyDescent="0.3">
      <c r="A156" s="172">
        <v>45910</v>
      </c>
      <c r="B156" s="173">
        <v>-5.2747252747252671E-2</v>
      </c>
      <c r="C156" s="173">
        <v>1.6034541447946141E-2</v>
      </c>
      <c r="D156" s="174">
        <v>-2.3824886088225031E-2</v>
      </c>
      <c r="E156" s="175">
        <v>3.9859427536171173E-2</v>
      </c>
      <c r="F156" s="1"/>
      <c r="G156" s="1"/>
      <c r="H156" s="1"/>
    </row>
    <row r="157" spans="1:8" x14ac:dyDescent="0.3">
      <c r="A157" s="168">
        <v>45911</v>
      </c>
      <c r="B157" s="169">
        <v>6.9605568445474386E-3</v>
      </c>
      <c r="C157" s="169">
        <v>7.3882070813935394E-3</v>
      </c>
      <c r="D157" s="170">
        <v>5.7593262750929471E-3</v>
      </c>
      <c r="E157" s="171">
        <v>1.628880806300591E-3</v>
      </c>
      <c r="F157" s="1"/>
      <c r="G157" s="1"/>
      <c r="H157" s="1"/>
    </row>
    <row r="158" spans="1:8" x14ac:dyDescent="0.3">
      <c r="A158" s="172">
        <v>45912</v>
      </c>
      <c r="B158" s="173">
        <v>3.4562211981565838E-3</v>
      </c>
      <c r="C158" s="173">
        <v>1.8711382611892091E-2</v>
      </c>
      <c r="D158" s="174">
        <v>4.0229870815444704E-3</v>
      </c>
      <c r="E158" s="175">
        <v>1.468839553034762E-2</v>
      </c>
      <c r="F158" s="1"/>
      <c r="G158" s="1"/>
      <c r="H158" s="1"/>
    </row>
    <row r="159" spans="1:8" x14ac:dyDescent="0.3">
      <c r="A159" s="168">
        <v>45915</v>
      </c>
      <c r="B159" s="169">
        <v>6.8427095292767026E-2</v>
      </c>
      <c r="C159" s="169">
        <v>1.9140893470790399E-2</v>
      </c>
      <c r="D159" s="170">
        <v>3.6214959116460999E-2</v>
      </c>
      <c r="E159" s="176">
        <v>-1.70740656456706E-2</v>
      </c>
      <c r="F159" s="1"/>
      <c r="G159" s="1"/>
      <c r="H159" s="1"/>
    </row>
    <row r="160" spans="1:8" x14ac:dyDescent="0.3">
      <c r="A160" s="172">
        <v>45916</v>
      </c>
      <c r="B160" s="173">
        <v>-1.3109821620459931E-2</v>
      </c>
      <c r="C160" s="173">
        <v>1.7972148228074358E-2</v>
      </c>
      <c r="D160" s="174">
        <v>-4.1852076607573124E-3</v>
      </c>
      <c r="E160" s="175">
        <v>2.2157355888831672E-2</v>
      </c>
      <c r="F160" s="1"/>
      <c r="G160" s="1"/>
      <c r="H160" s="1"/>
    </row>
    <row r="161" spans="1:8" x14ac:dyDescent="0.3">
      <c r="A161" s="168">
        <v>45917</v>
      </c>
      <c r="B161" s="169">
        <v>-7.6219512195122574E-3</v>
      </c>
      <c r="C161" s="169">
        <v>4.7366677707849636E-3</v>
      </c>
      <c r="D161" s="170">
        <v>-1.4660604591775111E-3</v>
      </c>
      <c r="E161" s="171">
        <v>6.2027282299624764E-3</v>
      </c>
      <c r="F161" s="1"/>
      <c r="G161" s="1"/>
      <c r="H161" s="1"/>
    </row>
    <row r="162" spans="1:8" x14ac:dyDescent="0.3">
      <c r="A162" s="172">
        <v>45918</v>
      </c>
      <c r="B162" s="173">
        <v>-2.6333113890717459E-3</v>
      </c>
      <c r="C162" s="173">
        <v>2.449477466785344E-2</v>
      </c>
      <c r="D162" s="174">
        <v>1.0057264168918301E-3</v>
      </c>
      <c r="E162" s="175">
        <v>2.3489048250961611E-2</v>
      </c>
      <c r="F162" s="1"/>
      <c r="G162" s="1"/>
      <c r="H162" s="1"/>
    </row>
    <row r="163" spans="1:8" x14ac:dyDescent="0.3">
      <c r="A163" s="168">
        <v>45919</v>
      </c>
      <c r="B163" s="169">
        <v>1.3201320132013141E-2</v>
      </c>
      <c r="C163" s="169">
        <v>4.5163470202085332E-2</v>
      </c>
      <c r="D163" s="170">
        <v>8.8515192004039994E-3</v>
      </c>
      <c r="E163" s="171">
        <v>3.6311951001681331E-2</v>
      </c>
      <c r="F163" s="1"/>
      <c r="G163" s="1"/>
      <c r="H163" s="1"/>
    </row>
    <row r="164" spans="1:8" x14ac:dyDescent="0.3">
      <c r="A164" s="172">
        <v>45922</v>
      </c>
      <c r="B164" s="173">
        <v>-3.0401737242128361E-3</v>
      </c>
      <c r="C164" s="173">
        <v>-9.3751443218030861E-3</v>
      </c>
      <c r="D164" s="174">
        <v>8.0413299372424345E-4</v>
      </c>
      <c r="E164" s="177">
        <v>-1.017927731552733E-2</v>
      </c>
      <c r="F164" s="1"/>
      <c r="G164" s="1"/>
      <c r="H164" s="1"/>
    </row>
    <row r="165" spans="1:8" x14ac:dyDescent="0.3">
      <c r="A165" s="168">
        <v>45923</v>
      </c>
      <c r="B165" s="169">
        <v>-3.0276628185580301E-2</v>
      </c>
      <c r="C165" s="169">
        <v>1.193473193473182E-2</v>
      </c>
      <c r="D165" s="170">
        <v>-1.2691070704379489E-2</v>
      </c>
      <c r="E165" s="171">
        <v>2.4625802639111311E-2</v>
      </c>
      <c r="F165" s="1"/>
      <c r="G165" s="1"/>
      <c r="H165" s="1"/>
    </row>
    <row r="166" spans="1:8" x14ac:dyDescent="0.3">
      <c r="A166" s="172">
        <v>45924</v>
      </c>
      <c r="B166" s="173">
        <v>-1.572327044025212E-3</v>
      </c>
      <c r="C166" s="173">
        <v>-1.422033846248349E-2</v>
      </c>
      <c r="D166" s="174">
        <v>1.531426260724707E-3</v>
      </c>
      <c r="E166" s="177">
        <v>-1.57517647232082E-2</v>
      </c>
      <c r="F166" s="1"/>
      <c r="G166" s="1"/>
      <c r="H166" s="1"/>
    </row>
    <row r="167" spans="1:8" x14ac:dyDescent="0.3">
      <c r="A167" s="168">
        <v>45925</v>
      </c>
      <c r="B167" s="169">
        <v>-5.2643419572553467E-2</v>
      </c>
      <c r="C167" s="169">
        <v>-3.1312313060817281E-3</v>
      </c>
      <c r="D167" s="170">
        <v>-2.3773438501859701E-2</v>
      </c>
      <c r="E167" s="171">
        <v>2.064220719577798E-2</v>
      </c>
      <c r="F167" s="1"/>
      <c r="G167" s="1"/>
      <c r="H167" s="1"/>
    </row>
    <row r="168" spans="1:8" x14ac:dyDescent="0.3">
      <c r="A168" s="172">
        <v>45926</v>
      </c>
      <c r="B168" s="173">
        <v>1.543576347660891E-2</v>
      </c>
      <c r="C168" s="173">
        <v>4.6803456736103533E-2</v>
      </c>
      <c r="D168" s="174">
        <v>9.958648181893251E-3</v>
      </c>
      <c r="E168" s="175">
        <v>3.6844808554210282E-2</v>
      </c>
      <c r="F168" s="1"/>
      <c r="G168" s="1"/>
      <c r="H168" s="1"/>
    </row>
    <row r="169" spans="1:8" x14ac:dyDescent="0.3">
      <c r="A169" s="168">
        <v>45929</v>
      </c>
      <c r="B169" s="169">
        <v>4.2095416276894948E-3</v>
      </c>
      <c r="C169" s="169">
        <v>6.3446093213507249E-2</v>
      </c>
      <c r="D169" s="170">
        <v>4.3962446456268112E-3</v>
      </c>
      <c r="E169" s="171">
        <v>5.9049848567880439E-2</v>
      </c>
      <c r="F169" s="1"/>
      <c r="G169" s="1"/>
      <c r="H169" s="1"/>
    </row>
    <row r="170" spans="1:8" x14ac:dyDescent="0.3">
      <c r="A170" s="172">
        <v>45930</v>
      </c>
      <c r="B170" s="173">
        <v>-6.7536096879366569E-2</v>
      </c>
      <c r="C170" s="173">
        <v>8.675388848335075E-3</v>
      </c>
      <c r="D170" s="174">
        <v>-3.1152508863262349E-2</v>
      </c>
      <c r="E170" s="175">
        <v>3.9827897711597428E-2</v>
      </c>
      <c r="F170" s="1"/>
      <c r="G170" s="1"/>
      <c r="H170" s="1"/>
    </row>
    <row r="171" spans="1:8" x14ac:dyDescent="0.3">
      <c r="A171" s="168">
        <v>45931</v>
      </c>
      <c r="B171" s="169">
        <v>-4.3456543456543477E-2</v>
      </c>
      <c r="C171" s="169">
        <v>-2.0110223508781559E-2</v>
      </c>
      <c r="D171" s="170">
        <v>-1.9221496371849649E-2</v>
      </c>
      <c r="E171" s="176">
        <v>-8.8872713693190566E-4</v>
      </c>
      <c r="F171" s="1"/>
      <c r="G171" s="1"/>
      <c r="H171" s="1"/>
    </row>
    <row r="172" spans="1:8" x14ac:dyDescent="0.3">
      <c r="A172" s="172">
        <v>45932</v>
      </c>
      <c r="B172" s="173">
        <v>2.088772845953013E-2</v>
      </c>
      <c r="C172" s="173">
        <v>-2.9044582368731309E-2</v>
      </c>
      <c r="D172" s="174">
        <v>1.266000485457658E-2</v>
      </c>
      <c r="E172" s="177">
        <v>-4.1704587223307887E-2</v>
      </c>
      <c r="F172" s="1"/>
      <c r="G172" s="1"/>
      <c r="H172" s="1"/>
    </row>
    <row r="173" spans="1:8" x14ac:dyDescent="0.3">
      <c r="A173" s="168">
        <v>45933</v>
      </c>
      <c r="B173" s="169">
        <v>-3.0946291560102309E-2</v>
      </c>
      <c r="C173" s="169">
        <v>-1.2872271956000381E-3</v>
      </c>
      <c r="D173" s="170">
        <v>-1.3022877609024611E-2</v>
      </c>
      <c r="E173" s="171">
        <v>1.1735650413424569E-2</v>
      </c>
      <c r="F173" s="1"/>
      <c r="G173" s="1"/>
      <c r="H173" s="1"/>
    </row>
    <row r="174" spans="1:8" x14ac:dyDescent="0.3">
      <c r="A174" s="172">
        <v>45936</v>
      </c>
      <c r="B174" s="173">
        <v>-9.5011876484560887E-3</v>
      </c>
      <c r="C174" s="173">
        <v>-0.14025426211260181</v>
      </c>
      <c r="D174" s="174">
        <v>-2.3971904064129701E-3</v>
      </c>
      <c r="E174" s="177">
        <v>-0.13785707170618891</v>
      </c>
      <c r="F174" s="1"/>
      <c r="G174" s="1"/>
      <c r="H174" s="1"/>
    </row>
    <row r="175" spans="1:8" x14ac:dyDescent="0.3">
      <c r="A175" s="168">
        <v>45937</v>
      </c>
      <c r="B175" s="169">
        <v>-3.010924593658415E-2</v>
      </c>
      <c r="C175" s="169">
        <v>7.6405451448041006E-2</v>
      </c>
      <c r="D175" s="170">
        <v>-1.2608135623792781E-2</v>
      </c>
      <c r="E175" s="171">
        <v>8.9013587071833794E-2</v>
      </c>
      <c r="F175" s="1"/>
      <c r="G175" s="1"/>
      <c r="H175" s="1"/>
    </row>
    <row r="176" spans="1:8" x14ac:dyDescent="0.3">
      <c r="A176" s="172">
        <v>45938</v>
      </c>
      <c r="B176" s="173">
        <v>4.9450549450549266E-3</v>
      </c>
      <c r="C176" s="173">
        <v>-3.4027063385296819E-3</v>
      </c>
      <c r="D176" s="174">
        <v>4.7606790860417166E-3</v>
      </c>
      <c r="E176" s="177">
        <v>-8.1633854245713993E-3</v>
      </c>
      <c r="F176" s="1"/>
      <c r="G176" s="1"/>
      <c r="H176" s="1"/>
    </row>
    <row r="177" spans="1:8" x14ac:dyDescent="0.3">
      <c r="A177" s="168">
        <v>45939</v>
      </c>
      <c r="B177" s="169">
        <v>6.5062875888463712E-2</v>
      </c>
      <c r="C177" s="169">
        <v>-4.6657138319834868E-2</v>
      </c>
      <c r="D177" s="170">
        <v>3.4548045157062078E-2</v>
      </c>
      <c r="E177" s="176">
        <v>-8.1205183476896953E-2</v>
      </c>
      <c r="F177" s="1"/>
      <c r="G177" s="1"/>
      <c r="H177" s="1"/>
    </row>
    <row r="178" spans="1:8" x14ac:dyDescent="0.3">
      <c r="A178" s="172">
        <v>45940</v>
      </c>
      <c r="B178" s="173">
        <v>-7.3921971252566832E-2</v>
      </c>
      <c r="C178" s="173">
        <v>-5.0689632196162182E-2</v>
      </c>
      <c r="D178" s="174">
        <v>-3.4316601883485488E-2</v>
      </c>
      <c r="E178" s="177">
        <v>-1.637303031267669E-2</v>
      </c>
      <c r="F178" s="1"/>
      <c r="G178" s="1"/>
      <c r="H178" s="1"/>
    </row>
    <row r="179" spans="1:8" x14ac:dyDescent="0.3">
      <c r="A179" s="168">
        <v>45943</v>
      </c>
      <c r="B179" s="169">
        <v>2.9379157427938059E-2</v>
      </c>
      <c r="C179" s="169">
        <v>3.548053133060769E-2</v>
      </c>
      <c r="D179" s="170">
        <v>1.6867364655360661E-2</v>
      </c>
      <c r="E179" s="171">
        <v>1.8613166675247029E-2</v>
      </c>
      <c r="F179" s="1"/>
      <c r="G179" s="1"/>
      <c r="H179" s="1"/>
    </row>
    <row r="180" spans="1:8" x14ac:dyDescent="0.3">
      <c r="A180" s="172">
        <v>45944</v>
      </c>
      <c r="B180" s="173">
        <v>-1.507808292945623E-2</v>
      </c>
      <c r="C180" s="173">
        <v>-1.3556794495950261E-4</v>
      </c>
      <c r="D180" s="174">
        <v>-5.1604479341812032E-3</v>
      </c>
      <c r="E180" s="175">
        <v>5.0248799892217014E-3</v>
      </c>
      <c r="F180" s="1"/>
      <c r="G180" s="1"/>
      <c r="H180" s="1"/>
    </row>
    <row r="181" spans="1:8" x14ac:dyDescent="0.3">
      <c r="A181" s="168">
        <v>45945</v>
      </c>
      <c r="B181" s="169">
        <v>2.2689994532531399E-2</v>
      </c>
      <c r="C181" s="169">
        <v>2.0795552768503311E-2</v>
      </c>
      <c r="D181" s="170">
        <v>1.3552997288956471E-2</v>
      </c>
      <c r="E181" s="171">
        <v>7.2425554795468444E-3</v>
      </c>
      <c r="F181" s="1"/>
      <c r="G181" s="1"/>
      <c r="H181" s="1"/>
    </row>
    <row r="182" spans="1:8" x14ac:dyDescent="0.3">
      <c r="A182" s="172">
        <v>45946</v>
      </c>
      <c r="B182" s="173">
        <v>-7.1905907511360501E-2</v>
      </c>
      <c r="C182" s="173">
        <v>5.6118213514859683E-3</v>
      </c>
      <c r="D182" s="174">
        <v>-3.3317676311343497E-2</v>
      </c>
      <c r="E182" s="175">
        <v>3.8929497662829472E-2</v>
      </c>
      <c r="F182" s="1"/>
      <c r="G182" s="1"/>
      <c r="H182" s="1"/>
    </row>
    <row r="183" spans="1:8" x14ac:dyDescent="0.3">
      <c r="A183" s="168">
        <v>45947</v>
      </c>
      <c r="B183" s="169">
        <v>1.4976958525345641E-2</v>
      </c>
      <c r="C183" s="169">
        <v>-1.051710474177781E-2</v>
      </c>
      <c r="D183" s="170">
        <v>9.7313180687253007E-3</v>
      </c>
      <c r="E183" s="176">
        <v>-2.0248422810503101E-2</v>
      </c>
      <c r="F183" s="1"/>
      <c r="G183" s="1"/>
      <c r="H183" s="1"/>
    </row>
    <row r="184" spans="1:8" x14ac:dyDescent="0.3">
      <c r="A184" s="172">
        <v>45950</v>
      </c>
      <c r="B184" s="173">
        <v>8.5130533484689686E-4</v>
      </c>
      <c r="C184" s="173">
        <v>-5.5680699471058248E-2</v>
      </c>
      <c r="D184" s="174">
        <v>2.7322952170197139E-3</v>
      </c>
      <c r="E184" s="177">
        <v>-5.8412994688077972E-2</v>
      </c>
      <c r="F184" s="1"/>
      <c r="G184" s="1"/>
      <c r="H184" s="1"/>
    </row>
    <row r="185" spans="1:8" x14ac:dyDescent="0.3">
      <c r="A185" s="168">
        <v>45951</v>
      </c>
      <c r="B185" s="169">
        <v>2.891976183725542E-2</v>
      </c>
      <c r="C185" s="169">
        <v>-2.3500724458423331E-2</v>
      </c>
      <c r="D185" s="170">
        <v>1.6639741890324689E-2</v>
      </c>
      <c r="E185" s="176">
        <v>-4.0140466348748023E-2</v>
      </c>
      <c r="F185" s="1"/>
      <c r="G185" s="1"/>
      <c r="H185" s="1"/>
    </row>
    <row r="186" spans="1:8" x14ac:dyDescent="0.3">
      <c r="A186" s="172">
        <v>45952</v>
      </c>
      <c r="B186" s="173">
        <v>-2.865803251584453E-2</v>
      </c>
      <c r="C186" s="173">
        <v>2.2039664157498699E-2</v>
      </c>
      <c r="D186" s="174">
        <v>-1.1889083856240511E-2</v>
      </c>
      <c r="E186" s="175">
        <v>3.3928748013739213E-2</v>
      </c>
      <c r="F186" s="1"/>
      <c r="G186" s="1"/>
      <c r="H186" s="1"/>
    </row>
    <row r="187" spans="1:8" x14ac:dyDescent="0.3">
      <c r="A187" s="168">
        <v>45953</v>
      </c>
      <c r="B187" s="169">
        <v>2.950354609929073E-2</v>
      </c>
      <c r="C187" s="169">
        <v>4.4049431677348538E-2</v>
      </c>
      <c r="D187" s="170">
        <v>1.6928997143540129E-2</v>
      </c>
      <c r="E187" s="171">
        <v>2.7120434533808409E-2</v>
      </c>
      <c r="F187" s="1"/>
      <c r="G187" s="1"/>
      <c r="H187" s="1"/>
    </row>
    <row r="188" spans="1:8" x14ac:dyDescent="0.3">
      <c r="A188" s="172">
        <v>45954</v>
      </c>
      <c r="B188" s="173">
        <v>2.7555800496004371E-2</v>
      </c>
      <c r="C188" s="173">
        <v>5.1382058673901998E-2</v>
      </c>
      <c r="D188" s="174">
        <v>1.5963922056189139E-2</v>
      </c>
      <c r="E188" s="175">
        <v>3.5418136617712863E-2</v>
      </c>
      <c r="F188" s="1"/>
      <c r="G188" s="1"/>
      <c r="H188" s="1"/>
    </row>
    <row r="189" spans="1:8" x14ac:dyDescent="0.3">
      <c r="A189" s="168">
        <v>45957</v>
      </c>
      <c r="B189" s="169">
        <v>5.0415661035130073E-2</v>
      </c>
      <c r="C189" s="169">
        <v>3.7258064516129119E-2</v>
      </c>
      <c r="D189" s="170">
        <v>2.7290597300330149E-2</v>
      </c>
      <c r="E189" s="171">
        <v>9.9674672157989731E-3</v>
      </c>
      <c r="F189" s="1"/>
      <c r="G189" s="1"/>
      <c r="H189" s="1"/>
    </row>
    <row r="190" spans="1:8" x14ac:dyDescent="0.3">
      <c r="A190" s="172">
        <v>45958</v>
      </c>
      <c r="B190" s="173">
        <v>-5.8463109522593808E-2</v>
      </c>
      <c r="C190" s="173">
        <v>-2.5314881044938509E-2</v>
      </c>
      <c r="D190" s="174">
        <v>-2.6656996692115371E-2</v>
      </c>
      <c r="E190" s="175">
        <v>1.342115647176859E-3</v>
      </c>
      <c r="F190" s="1"/>
      <c r="G190" s="1"/>
      <c r="H190" s="1"/>
    </row>
    <row r="191" spans="1:8" x14ac:dyDescent="0.3">
      <c r="A191" s="168">
        <v>45959</v>
      </c>
      <c r="B191" s="169">
        <v>7.0498915401300266E-3</v>
      </c>
      <c r="C191" s="169">
        <v>6.9876519574998408E-3</v>
      </c>
      <c r="D191" s="170">
        <v>5.803590109649869E-3</v>
      </c>
      <c r="E191" s="171">
        <v>1.184061847849972E-3</v>
      </c>
      <c r="F191" s="1"/>
      <c r="G191" s="1"/>
      <c r="H191" s="1"/>
    </row>
    <row r="192" spans="1:8" x14ac:dyDescent="0.3">
      <c r="A192" s="172">
        <v>45960</v>
      </c>
      <c r="B192" s="173">
        <v>-2.7194399569197562E-2</v>
      </c>
      <c r="C192" s="173">
        <v>-1.676172370088724E-2</v>
      </c>
      <c r="D192" s="174">
        <v>-1.116387842312244E-2</v>
      </c>
      <c r="E192" s="177">
        <v>-5.5978452777648048E-3</v>
      </c>
      <c r="F192" s="1"/>
      <c r="G192" s="1"/>
      <c r="H192" s="1"/>
    </row>
    <row r="193" spans="1:8" x14ac:dyDescent="0.3">
      <c r="A193" s="168">
        <v>45961</v>
      </c>
      <c r="B193" s="169">
        <v>4.8989759202878291E-2</v>
      </c>
      <c r="C193" s="169">
        <v>2.6924688215010931E-2</v>
      </c>
      <c r="D193" s="170">
        <v>2.6584086997859191E-2</v>
      </c>
      <c r="E193" s="171">
        <v>3.406012171517335E-4</v>
      </c>
      <c r="F193" s="1"/>
      <c r="G193" s="1"/>
      <c r="H193" s="1"/>
    </row>
    <row r="194" spans="1:8" x14ac:dyDescent="0.3">
      <c r="A194" s="172">
        <v>45964</v>
      </c>
      <c r="B194" s="173">
        <v>-9.2348284960422911E-3</v>
      </c>
      <c r="C194" s="173">
        <v>-8.1433480300630023E-3</v>
      </c>
      <c r="D194" s="174">
        <v>-2.265213939954127E-3</v>
      </c>
      <c r="E194" s="177">
        <v>-5.8781340901088754E-3</v>
      </c>
      <c r="F194" s="1"/>
      <c r="G194" s="1"/>
      <c r="H194" s="1"/>
    </row>
    <row r="195" spans="1:8" x14ac:dyDescent="0.3">
      <c r="A195" s="168">
        <v>45965</v>
      </c>
      <c r="B195" s="169">
        <v>-4.4740346205059962E-2</v>
      </c>
      <c r="C195" s="169">
        <v>-3.7112032144778102E-2</v>
      </c>
      <c r="D195" s="170">
        <v>-1.9857598975585731E-2</v>
      </c>
      <c r="E195" s="176">
        <v>-1.7254433169192361E-2</v>
      </c>
      <c r="F195" s="1"/>
      <c r="G195" s="1"/>
      <c r="H195" s="1"/>
    </row>
    <row r="196" spans="1:8" x14ac:dyDescent="0.3">
      <c r="A196" s="172">
        <v>45966</v>
      </c>
      <c r="B196" s="173">
        <v>0.18093114022860329</v>
      </c>
      <c r="C196" s="173">
        <v>1.3751067884602669E-2</v>
      </c>
      <c r="D196" s="174">
        <v>9.1958815403748798E-2</v>
      </c>
      <c r="E196" s="177">
        <v>-7.8207747519146123E-2</v>
      </c>
      <c r="F196" s="1"/>
      <c r="G196" s="1"/>
      <c r="H196" s="1"/>
    </row>
    <row r="197" spans="1:8" x14ac:dyDescent="0.3">
      <c r="A197" s="168">
        <v>45967</v>
      </c>
      <c r="B197" s="169">
        <v>-5.736543909348446E-2</v>
      </c>
      <c r="C197" s="169">
        <v>6.9848472571105713E-3</v>
      </c>
      <c r="D197" s="170">
        <v>-2.6113119512535071E-2</v>
      </c>
      <c r="E197" s="171">
        <v>3.3097966769645652E-2</v>
      </c>
      <c r="F197" s="1"/>
      <c r="G197" s="1"/>
      <c r="H197" s="1"/>
    </row>
    <row r="198" spans="1:8" x14ac:dyDescent="0.3">
      <c r="A198" s="172">
        <v>45968</v>
      </c>
      <c r="B198" s="173">
        <v>2.5043826696720122E-3</v>
      </c>
      <c r="C198" s="173">
        <v>-2.3014033732459138E-3</v>
      </c>
      <c r="D198" s="174">
        <v>3.551367148493989E-3</v>
      </c>
      <c r="E198" s="177">
        <v>-5.8527705217399023E-3</v>
      </c>
      <c r="F198" s="1"/>
      <c r="G198" s="1"/>
      <c r="H198" s="1"/>
    </row>
    <row r="199" spans="1:8" x14ac:dyDescent="0.3">
      <c r="A199" s="168">
        <v>45971</v>
      </c>
      <c r="B199" s="169">
        <v>7.7441918561079293E-2</v>
      </c>
      <c r="C199" s="169">
        <v>5.0634749084574222E-2</v>
      </c>
      <c r="D199" s="170">
        <v>4.0681651963022182E-2</v>
      </c>
      <c r="E199" s="171">
        <v>9.9530971215520403E-3</v>
      </c>
      <c r="F199" s="1"/>
      <c r="G199" s="1"/>
      <c r="H199" s="1"/>
    </row>
    <row r="200" spans="1:8" x14ac:dyDescent="0.3">
      <c r="A200" s="172">
        <v>45972</v>
      </c>
      <c r="B200" s="173">
        <v>-3.8952005564572227E-2</v>
      </c>
      <c r="C200" s="173">
        <v>-8.6608733034453267E-2</v>
      </c>
      <c r="D200" s="174">
        <v>-1.698957383934074E-2</v>
      </c>
      <c r="E200" s="177">
        <v>-6.9619159195112523E-2</v>
      </c>
      <c r="F200" s="1"/>
      <c r="G200" s="1"/>
      <c r="H200" s="1"/>
    </row>
    <row r="201" spans="1:8" x14ac:dyDescent="0.3">
      <c r="A201" s="168">
        <v>45973</v>
      </c>
      <c r="B201" s="169">
        <v>-3.3775633293124392E-2</v>
      </c>
      <c r="C201" s="169">
        <v>-1.6893311593350169E-2</v>
      </c>
      <c r="D201" s="170">
        <v>-1.442476870585725E-2</v>
      </c>
      <c r="E201" s="176">
        <v>-2.4685428874929201E-3</v>
      </c>
      <c r="F201" s="1"/>
      <c r="G201" s="1"/>
      <c r="H201" s="1"/>
    </row>
    <row r="202" spans="1:8" x14ac:dyDescent="0.3">
      <c r="A202" s="172">
        <v>45974</v>
      </c>
      <c r="B202" s="173">
        <v>-7.2159800249687933E-2</v>
      </c>
      <c r="C202" s="173">
        <v>-4.908867079301038E-2</v>
      </c>
      <c r="D202" s="174">
        <v>-3.3443475879934861E-2</v>
      </c>
      <c r="E202" s="177">
        <v>-1.5645194913075519E-2</v>
      </c>
      <c r="F202" s="1"/>
      <c r="G202" s="1"/>
      <c r="H202" s="1"/>
    </row>
    <row r="203" spans="1:8" x14ac:dyDescent="0.3">
      <c r="A203" s="168">
        <v>45975</v>
      </c>
      <c r="B203" s="169">
        <v>-1.1840688912809431E-2</v>
      </c>
      <c r="C203" s="169">
        <v>2.787017890856891E-3</v>
      </c>
      <c r="D203" s="170">
        <v>-3.556373814782137E-3</v>
      </c>
      <c r="E203" s="171">
        <v>6.3433917056390284E-3</v>
      </c>
      <c r="F203" s="1"/>
      <c r="G203" s="1"/>
      <c r="H203" s="1"/>
    </row>
    <row r="204" spans="1:8" x14ac:dyDescent="0.3">
      <c r="A204" s="172">
        <v>45978</v>
      </c>
      <c r="B204" s="173">
        <v>-1.3616557734204E-3</v>
      </c>
      <c r="C204" s="173">
        <v>-3.3046440738748517E-2</v>
      </c>
      <c r="D204" s="174">
        <v>1.6358103212191779E-3</v>
      </c>
      <c r="E204" s="177">
        <v>-3.4682251059967688E-2</v>
      </c>
      <c r="F204" s="1"/>
      <c r="G204" s="1"/>
      <c r="H204" s="1"/>
    </row>
    <row r="205" spans="1:8" x14ac:dyDescent="0.3">
      <c r="A205" s="168">
        <v>45979</v>
      </c>
      <c r="B205" s="169">
        <v>8.9991818925552192E-3</v>
      </c>
      <c r="C205" s="169">
        <v>-2.4588795964915481E-2</v>
      </c>
      <c r="D205" s="170">
        <v>6.7694305941387459E-3</v>
      </c>
      <c r="E205" s="176">
        <v>-3.1358226559054223E-2</v>
      </c>
      <c r="F205" s="1"/>
      <c r="G205" s="1"/>
      <c r="H205" s="1"/>
    </row>
    <row r="206" spans="1:8" x14ac:dyDescent="0.3">
      <c r="A206" s="172">
        <v>45980</v>
      </c>
      <c r="B206" s="173">
        <v>6.0000000000000053E-2</v>
      </c>
      <c r="C206" s="173">
        <v>7.6804623486244061E-3</v>
      </c>
      <c r="D206" s="174">
        <v>3.2039475566627777E-2</v>
      </c>
      <c r="E206" s="177">
        <v>-2.4359013218003371E-2</v>
      </c>
      <c r="F206" s="1"/>
      <c r="G206" s="1"/>
      <c r="H206" s="1"/>
    </row>
    <row r="207" spans="1:8" x14ac:dyDescent="0.3">
      <c r="A207" s="168">
        <v>45981</v>
      </c>
      <c r="B207" s="169">
        <v>-3.8500764915859187E-2</v>
      </c>
      <c r="C207" s="169">
        <v>-1.741345156117324E-2</v>
      </c>
      <c r="D207" s="170">
        <v>-1.6765991710474281E-2</v>
      </c>
      <c r="E207" s="176">
        <v>-6.4745985069896567E-4</v>
      </c>
      <c r="F207" s="1"/>
      <c r="G207" s="1"/>
      <c r="H207" s="1"/>
    </row>
    <row r="208" spans="1:8" x14ac:dyDescent="0.3">
      <c r="A208" s="172">
        <v>45982</v>
      </c>
      <c r="B208" s="173">
        <v>2.8109254839565171E-2</v>
      </c>
      <c r="C208" s="173">
        <v>-1.075227525824785E-3</v>
      </c>
      <c r="D208" s="174">
        <v>1.6238149346475671E-2</v>
      </c>
      <c r="E208" s="177">
        <v>-1.7313376872300449E-2</v>
      </c>
      <c r="F208" s="1"/>
      <c r="G208" s="1"/>
      <c r="H208" s="1"/>
    </row>
    <row r="209" spans="1:8" x14ac:dyDescent="0.3">
      <c r="A209" s="168">
        <v>45985</v>
      </c>
      <c r="B209" s="169">
        <v>7.2736652050554573E-2</v>
      </c>
      <c r="C209" s="169">
        <v>7.6000461307807576E-2</v>
      </c>
      <c r="D209" s="170">
        <v>3.8350271786374589E-2</v>
      </c>
      <c r="E209" s="171">
        <v>3.7650189521432988E-2</v>
      </c>
      <c r="F209" s="1"/>
      <c r="G209" s="1"/>
      <c r="H209" s="1"/>
    </row>
    <row r="210" spans="1:8" x14ac:dyDescent="0.3">
      <c r="A210" s="172">
        <v>45986</v>
      </c>
      <c r="B210" s="173">
        <v>2.3803798990141841E-2</v>
      </c>
      <c r="C210" s="173">
        <v>-6.7345480528759882E-3</v>
      </c>
      <c r="D210" s="174">
        <v>1.410486860747295E-2</v>
      </c>
      <c r="E210" s="177">
        <v>-2.0839416660348931E-2</v>
      </c>
      <c r="F210" s="1"/>
      <c r="G210" s="1"/>
      <c r="H210" s="1"/>
    </row>
    <row r="211" spans="1:8" x14ac:dyDescent="0.3">
      <c r="A211" s="168">
        <v>45987</v>
      </c>
      <c r="B211" s="169">
        <v>-2.5833724753405729E-3</v>
      </c>
      <c r="C211" s="169">
        <v>5.4565401147420152E-2</v>
      </c>
      <c r="D211" s="170">
        <v>1.030470306160535E-3</v>
      </c>
      <c r="E211" s="171">
        <v>5.3534930841259612E-2</v>
      </c>
      <c r="F211" s="1"/>
      <c r="G211" s="1"/>
      <c r="H211" s="1"/>
    </row>
    <row r="212" spans="1:8" x14ac:dyDescent="0.3">
      <c r="A212" s="172">
        <v>45989</v>
      </c>
      <c r="B212" s="173">
        <v>1.1773016246763299E-3</v>
      </c>
      <c r="C212" s="173">
        <v>2.2357896891041621E-2</v>
      </c>
      <c r="D212" s="174">
        <v>2.8938208789708471E-3</v>
      </c>
      <c r="E212" s="175">
        <v>1.9464076012070768E-2</v>
      </c>
      <c r="F212" s="1"/>
      <c r="G212" s="1"/>
      <c r="H212" s="1"/>
    </row>
    <row r="213" spans="1:8" x14ac:dyDescent="0.3">
      <c r="A213" s="168">
        <v>45992</v>
      </c>
      <c r="B213" s="169">
        <v>1.4581373471307609E-2</v>
      </c>
      <c r="C213" s="169">
        <v>4.0218189097217527E-2</v>
      </c>
      <c r="D213" s="170">
        <v>9.5353123480930221E-3</v>
      </c>
      <c r="E213" s="171">
        <v>3.06828767491245E-2</v>
      </c>
      <c r="F213" s="1"/>
      <c r="G213" s="1"/>
      <c r="H213" s="1"/>
    </row>
    <row r="214" spans="1:8" x14ac:dyDescent="0.3">
      <c r="A214" s="172">
        <v>45993</v>
      </c>
      <c r="B214" s="173">
        <v>2.9670839128419061E-2</v>
      </c>
      <c r="C214" s="173">
        <v>4.7162398370724327E-2</v>
      </c>
      <c r="D214" s="174">
        <v>1.7011888017187501E-2</v>
      </c>
      <c r="E214" s="175">
        <v>3.0150510353536841E-2</v>
      </c>
      <c r="F214" s="1"/>
      <c r="G214" s="1"/>
      <c r="H214" s="1"/>
    </row>
    <row r="215" spans="1:8" x14ac:dyDescent="0.3">
      <c r="A215" s="168">
        <v>45994</v>
      </c>
      <c r="B215" s="169">
        <v>4.5024763619989638E-3</v>
      </c>
      <c r="C215" s="169">
        <v>1.4104134762634059E-2</v>
      </c>
      <c r="D215" s="170">
        <v>4.5413888645765817E-3</v>
      </c>
      <c r="E215" s="171">
        <v>9.5627458980574766E-3</v>
      </c>
      <c r="F215" s="1"/>
      <c r="G215" s="1"/>
      <c r="H215" s="1"/>
    </row>
    <row r="216" spans="1:8" x14ac:dyDescent="0.3">
      <c r="A216" s="172">
        <v>45995</v>
      </c>
      <c r="B216" s="173">
        <v>-1.053339309726575E-2</v>
      </c>
      <c r="C216" s="173">
        <v>3.257274882590111E-2</v>
      </c>
      <c r="D216" s="174">
        <v>-2.908630792669458E-3</v>
      </c>
      <c r="E216" s="175">
        <v>3.548137961857057E-2</v>
      </c>
      <c r="F216" s="1"/>
      <c r="G216" s="1"/>
      <c r="H216" s="1"/>
    </row>
    <row r="217" spans="1:8" x14ac:dyDescent="0.3">
      <c r="A217" s="168">
        <v>45996</v>
      </c>
      <c r="B217" s="169">
        <v>3.6919592298980897E-2</v>
      </c>
      <c r="C217" s="169">
        <v>1.193366287402386E-2</v>
      </c>
      <c r="D217" s="170">
        <v>2.060352292446815E-2</v>
      </c>
      <c r="E217" s="176">
        <v>-8.6698600504442856E-3</v>
      </c>
      <c r="F217" s="1"/>
      <c r="G217" s="1"/>
      <c r="H217" s="1"/>
    </row>
    <row r="218" spans="1:8" x14ac:dyDescent="0.3">
      <c r="A218" s="172">
        <v>45999</v>
      </c>
      <c r="B218" s="173">
        <v>7.1210135430318955E-2</v>
      </c>
      <c r="C218" s="173">
        <v>-3.150562187473005E-3</v>
      </c>
      <c r="D218" s="174">
        <v>3.7593908553860578E-2</v>
      </c>
      <c r="E218" s="177">
        <v>-4.0744470741333583E-2</v>
      </c>
      <c r="F218" s="1"/>
      <c r="G218" s="1"/>
      <c r="H218" s="1"/>
    </row>
    <row r="219" spans="1:8" x14ac:dyDescent="0.3">
      <c r="A219" s="168">
        <v>46000</v>
      </c>
      <c r="B219" s="169">
        <v>8.7683523654160656E-3</v>
      </c>
      <c r="C219" s="169">
        <v>5.0539318023660407E-2</v>
      </c>
      <c r="D219" s="170">
        <v>6.6550584576076004E-3</v>
      </c>
      <c r="E219" s="171">
        <v>4.3884259566052797E-2</v>
      </c>
      <c r="F219" s="1"/>
      <c r="G219" s="1"/>
      <c r="H219" s="1"/>
    </row>
    <row r="220" spans="1:8" x14ac:dyDescent="0.3">
      <c r="A220" s="172">
        <v>46001</v>
      </c>
      <c r="B220" s="173">
        <v>-9.9049929250051294E-3</v>
      </c>
      <c r="C220" s="173">
        <v>-2.9449918578013379E-2</v>
      </c>
      <c r="D220" s="174">
        <v>-2.5972691086217311E-3</v>
      </c>
      <c r="E220" s="177">
        <v>-2.685264946939165E-2</v>
      </c>
      <c r="F220" s="1"/>
      <c r="G220" s="1"/>
      <c r="H220" s="1"/>
    </row>
    <row r="221" spans="1:8" x14ac:dyDescent="0.3">
      <c r="A221" s="168">
        <v>46002</v>
      </c>
      <c r="B221" s="169">
        <v>5.1041241322988817E-3</v>
      </c>
      <c r="C221" s="169">
        <v>1.9480150153566189E-2</v>
      </c>
      <c r="D221" s="170">
        <v>4.8394951847741657E-3</v>
      </c>
      <c r="E221" s="171">
        <v>1.464065496879202E-2</v>
      </c>
      <c r="F221" s="1"/>
      <c r="G221" s="1"/>
      <c r="H221" s="1"/>
    </row>
    <row r="222" spans="1:8" x14ac:dyDescent="0.3">
      <c r="A222" s="172">
        <v>46003</v>
      </c>
      <c r="B222" s="173">
        <v>-6.236034938045909E-2</v>
      </c>
      <c r="C222" s="173">
        <v>-6.4590365142681905E-2</v>
      </c>
      <c r="D222" s="174">
        <v>-2.8588013294032509E-2</v>
      </c>
      <c r="E222" s="177">
        <v>-3.6002351848649403E-2</v>
      </c>
      <c r="F222" s="1"/>
      <c r="G222" s="1"/>
      <c r="H222" s="1"/>
    </row>
    <row r="223" spans="1:8" x14ac:dyDescent="0.3">
      <c r="A223" s="168">
        <v>46006</v>
      </c>
      <c r="B223" s="169">
        <v>-2.0363951473136851E-2</v>
      </c>
      <c r="C223" s="169">
        <v>6.6947977395739322E-3</v>
      </c>
      <c r="D223" s="170">
        <v>-7.7795066233196826E-3</v>
      </c>
      <c r="E223" s="171">
        <v>1.447430436289361E-2</v>
      </c>
      <c r="F223" s="1"/>
      <c r="G223" s="1"/>
      <c r="H223" s="1"/>
    </row>
    <row r="224" spans="1:8" x14ac:dyDescent="0.3">
      <c r="A224" s="172">
        <v>46007</v>
      </c>
      <c r="B224" s="173">
        <v>-1.4374170720919951E-2</v>
      </c>
      <c r="C224" s="173">
        <v>3.1696190532615191E-3</v>
      </c>
      <c r="D224" s="174">
        <v>-4.8116713100705578E-3</v>
      </c>
      <c r="E224" s="175">
        <v>7.9812903633320765E-3</v>
      </c>
      <c r="F224" s="1"/>
      <c r="G224" s="1"/>
      <c r="H224" s="1"/>
    </row>
    <row r="225" spans="1:8" x14ac:dyDescent="0.3">
      <c r="A225" s="168">
        <v>46008</v>
      </c>
      <c r="B225" s="169">
        <v>-1.7724927080996159E-2</v>
      </c>
      <c r="C225" s="169">
        <v>-2.9780008858703581E-2</v>
      </c>
      <c r="D225" s="170">
        <v>-6.4719145581807096E-3</v>
      </c>
      <c r="E225" s="176">
        <v>-2.3308094300522868E-2</v>
      </c>
      <c r="F225" s="1"/>
      <c r="G225" s="1"/>
      <c r="H225" s="1"/>
    </row>
    <row r="226" spans="1:8" x14ac:dyDescent="0.3">
      <c r="A226" s="172">
        <v>46009</v>
      </c>
      <c r="B226" s="173">
        <v>1.7359524897213371E-2</v>
      </c>
      <c r="C226" s="173">
        <v>5.6670673991447762E-2</v>
      </c>
      <c r="D226" s="174">
        <v>1.0911839511346021E-2</v>
      </c>
      <c r="E226" s="175">
        <v>4.5758834480101741E-2</v>
      </c>
      <c r="F226" s="1"/>
      <c r="G226" s="1"/>
      <c r="H226" s="1"/>
    </row>
    <row r="227" spans="1:8" x14ac:dyDescent="0.3">
      <c r="A227" s="168">
        <v>46010</v>
      </c>
      <c r="B227" s="169">
        <v>4.2209250112258623E-2</v>
      </c>
      <c r="C227" s="169">
        <v>3.8884168382850692E-2</v>
      </c>
      <c r="D227" s="170">
        <v>2.3224459132765829E-2</v>
      </c>
      <c r="E227" s="171">
        <v>1.565970925008486E-2</v>
      </c>
      <c r="F227" s="1"/>
      <c r="G227" s="1"/>
      <c r="H227" s="1"/>
    </row>
    <row r="228" spans="1:8" x14ac:dyDescent="0.3">
      <c r="A228" s="172">
        <v>46013</v>
      </c>
      <c r="B228" s="173">
        <v>-3.8776389487289449E-3</v>
      </c>
      <c r="C228" s="173">
        <v>1.6953851698850771E-2</v>
      </c>
      <c r="D228" s="174">
        <v>3.8918310327673149E-4</v>
      </c>
      <c r="E228" s="175">
        <v>1.6564668595574039E-2</v>
      </c>
      <c r="F228" s="1"/>
      <c r="G228" s="1"/>
      <c r="H228" s="1"/>
    </row>
    <row r="229" spans="1:8" x14ac:dyDescent="0.3">
      <c r="A229" s="168">
        <v>46014</v>
      </c>
      <c r="B229" s="169">
        <v>-2.249134948096887E-2</v>
      </c>
      <c r="C229" s="169">
        <v>-7.0201744820065359E-3</v>
      </c>
      <c r="D229" s="170">
        <v>-8.8335964463307978E-3</v>
      </c>
      <c r="E229" s="171">
        <v>1.8134219643242619E-3</v>
      </c>
      <c r="F229" s="1"/>
      <c r="G229" s="1"/>
      <c r="H229" s="1"/>
    </row>
    <row r="230" spans="1:8" x14ac:dyDescent="0.3">
      <c r="A230" s="172">
        <v>46015</v>
      </c>
      <c r="B230" s="173">
        <v>5.3097345132742113E-3</v>
      </c>
      <c r="C230" s="173">
        <v>-1.3041389251150499E-3</v>
      </c>
      <c r="D230" s="174">
        <v>4.9413716598360182E-3</v>
      </c>
      <c r="E230" s="177">
        <v>-6.2455105849510686E-3</v>
      </c>
      <c r="F230" s="1"/>
      <c r="G230" s="1"/>
      <c r="H230" s="1"/>
    </row>
    <row r="231" spans="1:8" x14ac:dyDescent="0.3">
      <c r="A231" s="168">
        <v>46017</v>
      </c>
      <c r="B231" s="169">
        <v>-6.3820422535211252E-3</v>
      </c>
      <c r="C231" s="169">
        <v>-1.8240549828178691E-2</v>
      </c>
      <c r="D231" s="170">
        <v>-8.5170648418089268E-4</v>
      </c>
      <c r="E231" s="176">
        <v>-1.738884334399779E-2</v>
      </c>
      <c r="F231" s="1"/>
      <c r="G231" s="1"/>
      <c r="H231" s="1"/>
    </row>
    <row r="232" spans="1:8" x14ac:dyDescent="0.3">
      <c r="A232" s="172">
        <v>46020</v>
      </c>
      <c r="B232" s="173">
        <v>-2.2148394241418008E-3</v>
      </c>
      <c r="C232" s="173">
        <v>-2.1575682903266391E-2</v>
      </c>
      <c r="D232" s="174">
        <v>1.213072215761709E-3</v>
      </c>
      <c r="E232" s="177">
        <v>-2.2788755119028101E-2</v>
      </c>
      <c r="F232" s="1"/>
      <c r="G232" s="1"/>
      <c r="H232" s="1"/>
    </row>
    <row r="233" spans="1:8" x14ac:dyDescent="0.3">
      <c r="A233" s="168">
        <v>46021</v>
      </c>
      <c r="B233" s="169">
        <v>1.7758046614873011E-3</v>
      </c>
      <c r="C233" s="169">
        <v>-7.3123264932314358E-3</v>
      </c>
      <c r="D233" s="170">
        <v>3.1903690367772949E-3</v>
      </c>
      <c r="E233" s="176">
        <v>-1.0502695530008731E-2</v>
      </c>
      <c r="F233" s="1"/>
      <c r="G233" s="1"/>
      <c r="H233" s="1"/>
    </row>
    <row r="234" spans="1:8" x14ac:dyDescent="0.3">
      <c r="A234" s="172">
        <v>46022</v>
      </c>
      <c r="B234" s="173">
        <v>-2.1271881231996529E-2</v>
      </c>
      <c r="C234" s="173">
        <v>-2.8671923426215499E-2</v>
      </c>
      <c r="D234" s="174">
        <v>-8.2293705017757006E-3</v>
      </c>
      <c r="E234" s="177">
        <v>-2.0442552924439791E-2</v>
      </c>
      <c r="F234" s="1"/>
      <c r="G234" s="1"/>
      <c r="H234" s="1"/>
    </row>
    <row r="235" spans="1:8" x14ac:dyDescent="0.3">
      <c r="A235" s="168">
        <v>46024</v>
      </c>
      <c r="B235" s="169">
        <v>1.8111840615802071E-3</v>
      </c>
      <c r="C235" s="169">
        <v>-8.2366210560683828E-2</v>
      </c>
      <c r="D235" s="170">
        <v>3.207898932661787E-3</v>
      </c>
      <c r="E235" s="176">
        <v>-8.557410949334561E-2</v>
      </c>
      <c r="F235" s="1"/>
      <c r="G235" s="1"/>
      <c r="H235" s="1"/>
    </row>
    <row r="236" spans="1:8" x14ac:dyDescent="0.3">
      <c r="A236" s="172">
        <v>46027</v>
      </c>
      <c r="B236" s="173">
        <v>3.7514124293785311E-2</v>
      </c>
      <c r="C236" s="173">
        <v>2.359619614439112E-2</v>
      </c>
      <c r="D236" s="174">
        <v>2.0898103497953069E-2</v>
      </c>
      <c r="E236" s="175">
        <v>2.698092646438052E-3</v>
      </c>
      <c r="F236" s="1"/>
      <c r="G236" s="1"/>
      <c r="H236" s="1"/>
    </row>
    <row r="237" spans="1:8" x14ac:dyDescent="0.3">
      <c r="A237" s="168">
        <v>46028</v>
      </c>
      <c r="B237" s="169">
        <v>-7.841428882596424E-3</v>
      </c>
      <c r="C237" s="169">
        <v>-2.4758654469039802E-2</v>
      </c>
      <c r="D237" s="170">
        <v>-1.574807938578907E-3</v>
      </c>
      <c r="E237" s="176">
        <v>-2.3183846530460891E-2</v>
      </c>
      <c r="F237" s="1"/>
      <c r="G237" s="1"/>
      <c r="H237" s="1"/>
    </row>
    <row r="238" spans="1:8" x14ac:dyDescent="0.3">
      <c r="A238" s="172">
        <v>46029</v>
      </c>
      <c r="B238" s="173">
        <v>-4.1712403951701393E-3</v>
      </c>
      <c r="C238" s="173">
        <v>2.5403408722701078E-2</v>
      </c>
      <c r="D238" s="174">
        <v>2.4370853971333311E-4</v>
      </c>
      <c r="E238" s="175">
        <v>2.515970018298775E-2</v>
      </c>
      <c r="F238" s="1"/>
      <c r="G238" s="1"/>
      <c r="H238" s="1"/>
    </row>
    <row r="239" spans="1:8" x14ac:dyDescent="0.3">
      <c r="A239" s="168">
        <v>46030</v>
      </c>
      <c r="B239" s="169">
        <v>-1.763668430335041E-3</v>
      </c>
      <c r="C239" s="169">
        <v>-2.58958478164697E-2</v>
      </c>
      <c r="D239" s="170">
        <v>1.436619831797208E-3</v>
      </c>
      <c r="E239" s="176">
        <v>-2.7332467648266901E-2</v>
      </c>
      <c r="F239" s="1"/>
      <c r="G239" s="1"/>
      <c r="H239" s="1"/>
    </row>
    <row r="240" spans="1:8" x14ac:dyDescent="0.3">
      <c r="A240" s="172">
        <v>46031</v>
      </c>
      <c r="B240" s="173">
        <v>-1.3692579505300451E-2</v>
      </c>
      <c r="C240" s="173">
        <v>5.0589590125379218E-2</v>
      </c>
      <c r="D240" s="174">
        <v>-4.4739543613880406E-3</v>
      </c>
      <c r="E240" s="175">
        <v>5.5063544486767257E-2</v>
      </c>
      <c r="F240" s="1"/>
      <c r="G240" s="1"/>
      <c r="H240" s="1"/>
    </row>
    <row r="241" spans="1:8" x14ac:dyDescent="0.3">
      <c r="A241" s="168">
        <v>46034</v>
      </c>
      <c r="B241" s="169">
        <v>5.8889386475593497E-2</v>
      </c>
      <c r="C241" s="169">
        <v>1.6874575433829309E-2</v>
      </c>
      <c r="D241" s="170">
        <v>3.1489185301681787E-2</v>
      </c>
      <c r="E241" s="176">
        <v>-1.461460986785248E-2</v>
      </c>
      <c r="F241" s="1"/>
      <c r="G241" s="1"/>
      <c r="H241" s="1"/>
    </row>
    <row r="242" spans="1:8" x14ac:dyDescent="0.3">
      <c r="A242" s="172">
        <v>46035</v>
      </c>
      <c r="B242" s="173">
        <v>-3.4256713893000557E-2</v>
      </c>
      <c r="C242" s="173">
        <v>1.5152205268351929E-2</v>
      </c>
      <c r="D242" s="174">
        <v>-1.466313602711573E-2</v>
      </c>
      <c r="E242" s="175">
        <v>2.9815341295467659E-2</v>
      </c>
      <c r="F242" s="1"/>
      <c r="G242" s="1"/>
      <c r="H242" s="1"/>
    </row>
    <row r="243" spans="1:8" x14ac:dyDescent="0.3">
      <c r="A243" s="168">
        <v>46036</v>
      </c>
      <c r="B243" s="169">
        <v>-7.9483249397854228E-2</v>
      </c>
      <c r="C243" s="169">
        <v>-7.6080941626908816E-2</v>
      </c>
      <c r="D243" s="170">
        <v>-3.7072121383974019E-2</v>
      </c>
      <c r="E243" s="176">
        <v>-3.9008820242934797E-2</v>
      </c>
      <c r="F243" s="1"/>
      <c r="G243" s="1"/>
      <c r="H243" s="1"/>
    </row>
    <row r="244" spans="1:8" x14ac:dyDescent="0.3">
      <c r="A244" s="172">
        <v>46037</v>
      </c>
      <c r="B244" s="173">
        <v>4.6146527117031377E-2</v>
      </c>
      <c r="C244" s="173">
        <v>-1.7433954933954939E-2</v>
      </c>
      <c r="D244" s="174">
        <v>2.5175313465536441E-2</v>
      </c>
      <c r="E244" s="177">
        <v>-4.2609268399491383E-2</v>
      </c>
      <c r="F244" s="1"/>
      <c r="G244" s="1"/>
      <c r="H244" s="1"/>
    </row>
    <row r="245" spans="1:8" x14ac:dyDescent="0.3">
      <c r="A245" s="168">
        <v>46038</v>
      </c>
      <c r="B245" s="169">
        <v>-6.8894952251023045E-2</v>
      </c>
      <c r="C245" s="169">
        <v>-6.298291569877601E-2</v>
      </c>
      <c r="D245" s="170">
        <v>-3.1825798775603091E-2</v>
      </c>
      <c r="E245" s="176">
        <v>-3.1157116923172919E-2</v>
      </c>
      <c r="F245" s="1"/>
      <c r="G245" s="1"/>
      <c r="H245" s="1"/>
    </row>
    <row r="246" spans="1:8" x14ac:dyDescent="0.3">
      <c r="A246" s="172">
        <v>46042</v>
      </c>
      <c r="B246" s="173">
        <v>1.440781440781436E-2</v>
      </c>
      <c r="C246" s="173">
        <v>-5.696603136648215E-3</v>
      </c>
      <c r="D246" s="174">
        <v>9.4493167601277881E-3</v>
      </c>
      <c r="E246" s="177">
        <v>-1.5145919896776E-2</v>
      </c>
      <c r="F246" s="1"/>
      <c r="G246" s="1"/>
      <c r="H246" s="1"/>
    </row>
    <row r="247" spans="1:8" x14ac:dyDescent="0.3">
      <c r="A247" s="168">
        <v>46043</v>
      </c>
      <c r="B247" s="169">
        <v>1.0832932113625571E-2</v>
      </c>
      <c r="C247" s="169">
        <v>-5.8282642523695083E-2</v>
      </c>
      <c r="D247" s="170">
        <v>7.6780228927394454E-3</v>
      </c>
      <c r="E247" s="176">
        <v>-6.5960665416434527E-2</v>
      </c>
      <c r="F247" s="1"/>
      <c r="G247" s="1"/>
      <c r="H247" s="1"/>
    </row>
    <row r="248" spans="1:8" x14ac:dyDescent="0.3">
      <c r="A248" s="172">
        <v>46044</v>
      </c>
      <c r="B248" s="173">
        <v>3.3341271731364142E-3</v>
      </c>
      <c r="C248" s="173">
        <v>-1.9941415051824899E-2</v>
      </c>
      <c r="D248" s="174">
        <v>3.9624915519113572E-3</v>
      </c>
      <c r="E248" s="177">
        <v>-2.3903906603736251E-2</v>
      </c>
      <c r="F248" s="1"/>
      <c r="G248" s="1"/>
      <c r="H248" s="1"/>
    </row>
    <row r="249" spans="1:8" x14ac:dyDescent="0.3">
      <c r="A249" s="168">
        <v>46045</v>
      </c>
      <c r="B249" s="169">
        <v>4.984571564206064E-3</v>
      </c>
      <c r="C249" s="169">
        <v>4.732344713951564E-3</v>
      </c>
      <c r="D249" s="170">
        <v>4.7802589041733828E-3</v>
      </c>
      <c r="E249" s="176">
        <v>-4.7914190221818788E-5</v>
      </c>
      <c r="F249" s="1"/>
      <c r="G249" s="1"/>
      <c r="H249" s="1"/>
    </row>
    <row r="250" spans="1:8" x14ac:dyDescent="0.3">
      <c r="A250" s="172">
        <v>46048</v>
      </c>
      <c r="B250" s="173">
        <v>1.558809636277747E-2</v>
      </c>
      <c r="C250" s="173">
        <v>2.1033161076257301E-2</v>
      </c>
      <c r="D250" s="174">
        <v>1.003412655708635E-2</v>
      </c>
      <c r="E250" s="175">
        <v>1.0999034519170951E-2</v>
      </c>
      <c r="F250" s="1"/>
      <c r="G250" s="1"/>
      <c r="H250" s="1"/>
    </row>
    <row r="251" spans="1:8" x14ac:dyDescent="0.3">
      <c r="A251" s="168">
        <v>46049</v>
      </c>
      <c r="B251" s="169">
        <v>-4.0697674418604612E-2</v>
      </c>
      <c r="C251" s="169">
        <v>1.516509786343923E-2</v>
      </c>
      <c r="D251" s="170">
        <v>-1.785452330653433E-2</v>
      </c>
      <c r="E251" s="171">
        <v>3.3019621169973562E-2</v>
      </c>
      <c r="F251" s="1"/>
      <c r="G251" s="1"/>
      <c r="H251" s="1"/>
    </row>
    <row r="252" spans="1:8" x14ac:dyDescent="0.3">
      <c r="A252" s="172">
        <v>46050</v>
      </c>
      <c r="B252" s="173">
        <v>-2.6424242424242461E-2</v>
      </c>
      <c r="C252" s="173">
        <v>-2.2076679667376591E-3</v>
      </c>
      <c r="D252" s="174">
        <v>-1.078227855058906E-2</v>
      </c>
      <c r="E252" s="175">
        <v>8.5746105838514011E-3</v>
      </c>
      <c r="F252" s="1"/>
      <c r="G252" s="1"/>
      <c r="H252" s="1"/>
    </row>
    <row r="253" spans="1:8" x14ac:dyDescent="0.3">
      <c r="A253" s="168">
        <v>46051</v>
      </c>
      <c r="B253" s="169">
        <v>-4.3824701195219078E-2</v>
      </c>
      <c r="C253" s="169">
        <v>4.9561177077955598E-2</v>
      </c>
      <c r="D253" s="170">
        <v>-1.9403912320427229E-2</v>
      </c>
      <c r="E253" s="171">
        <v>6.8965089398382834E-2</v>
      </c>
      <c r="F253" s="1"/>
      <c r="G253" s="1"/>
      <c r="H253" s="1"/>
    </row>
    <row r="254" spans="1:8" x14ac:dyDescent="0.3">
      <c r="A254" s="172">
        <v>46052</v>
      </c>
      <c r="B254" s="173">
        <v>-0.24218749999999989</v>
      </c>
      <c r="C254" s="173">
        <v>-0.1688742885250509</v>
      </c>
      <c r="D254" s="174">
        <v>-0.11768933268575051</v>
      </c>
      <c r="E254" s="177">
        <v>-5.1184955839300453E-2</v>
      </c>
      <c r="F254" s="1"/>
      <c r="G254" s="1"/>
      <c r="H254" s="1"/>
    </row>
    <row r="255" spans="1:8" x14ac:dyDescent="0.3">
      <c r="A255" s="168">
        <v>46055</v>
      </c>
      <c r="B255" s="169">
        <v>-9.9656357388316907E-3</v>
      </c>
      <c r="C255" s="169">
        <v>2.0904229460379179E-2</v>
      </c>
      <c r="D255" s="170">
        <v>-2.627316599809559E-3</v>
      </c>
      <c r="E255" s="171">
        <v>2.353154606018874E-2</v>
      </c>
      <c r="F255" s="1"/>
      <c r="G255" s="1"/>
      <c r="H255" s="1"/>
    </row>
    <row r="256" spans="1:8" x14ac:dyDescent="0.3">
      <c r="A256" s="172">
        <v>46056</v>
      </c>
      <c r="B256" s="173">
        <v>-0.10204790003471011</v>
      </c>
      <c r="C256" s="173">
        <v>-4.391304347826086E-2</v>
      </c>
      <c r="D256" s="174">
        <v>-4.8252525101823693E-2</v>
      </c>
      <c r="E256" s="175">
        <v>4.3394816235628256E-3</v>
      </c>
      <c r="F256" s="1"/>
      <c r="G256" s="1"/>
      <c r="H256" s="1"/>
    </row>
    <row r="257" spans="1:8" x14ac:dyDescent="0.3">
      <c r="A257" s="168">
        <v>46057</v>
      </c>
      <c r="B257" s="169">
        <v>-3.5948975647468129E-2</v>
      </c>
      <c r="C257" s="169">
        <v>-0.1612204681781764</v>
      </c>
      <c r="D257" s="170">
        <v>-1.5501623177469431E-2</v>
      </c>
      <c r="E257" s="176">
        <v>-0.14571884500070689</v>
      </c>
      <c r="F257" s="1"/>
      <c r="G257" s="1"/>
      <c r="H257" s="1"/>
    </row>
    <row r="258" spans="1:8" x14ac:dyDescent="0.3">
      <c r="A258" s="172">
        <v>46058</v>
      </c>
      <c r="B258" s="173">
        <v>-6.9366479550922233E-2</v>
      </c>
      <c r="C258" s="173">
        <v>-3.1264522125264538E-2</v>
      </c>
      <c r="D258" s="174">
        <v>-3.2059432597890139E-2</v>
      </c>
      <c r="E258" s="175">
        <v>7.9491047262560122E-4</v>
      </c>
      <c r="F258" s="1"/>
      <c r="G258" s="1"/>
      <c r="H258" s="1"/>
    </row>
    <row r="259" spans="1:8" x14ac:dyDescent="0.3">
      <c r="A259" s="168">
        <v>46059</v>
      </c>
      <c r="B259" s="169">
        <v>8.1861266695389956E-2</v>
      </c>
      <c r="C259" s="169">
        <v>8.3921861258428265E-2</v>
      </c>
      <c r="D259" s="170">
        <v>4.2871364407788111E-2</v>
      </c>
      <c r="E259" s="171">
        <v>4.1050496850640147E-2</v>
      </c>
      <c r="F259" s="1"/>
      <c r="G259" s="1"/>
      <c r="H259" s="1"/>
    </row>
    <row r="260" spans="1:8" x14ac:dyDescent="0.3">
      <c r="A260" s="172">
        <v>46062</v>
      </c>
      <c r="B260" s="173">
        <v>9.637594583831155E-2</v>
      </c>
      <c r="C260" s="173">
        <v>0.1319335169158142</v>
      </c>
      <c r="D260" s="174">
        <v>5.0063143055929751E-2</v>
      </c>
      <c r="E260" s="175">
        <v>8.1870373859884479E-2</v>
      </c>
      <c r="F260" s="1"/>
      <c r="G260" s="1"/>
      <c r="H260" s="1"/>
    </row>
    <row r="261" spans="1:8" x14ac:dyDescent="0.3">
      <c r="A261" s="168">
        <v>46063</v>
      </c>
      <c r="B261" s="169">
        <v>5.5575735561205868E-2</v>
      </c>
      <c r="C261" s="169">
        <v>2.7238368304444149E-2</v>
      </c>
      <c r="D261" s="170">
        <v>2.984732717592985E-2</v>
      </c>
      <c r="E261" s="176">
        <v>-2.608958871485705E-3</v>
      </c>
      <c r="F261" s="1"/>
      <c r="G261" s="1"/>
      <c r="H261" s="1"/>
    </row>
    <row r="262" spans="1:8" x14ac:dyDescent="0.3">
      <c r="A262" s="172">
        <v>46064</v>
      </c>
      <c r="B262" s="173">
        <v>-0.26324845147969711</v>
      </c>
      <c r="C262" s="173">
        <v>-3.4064958132453693E-2</v>
      </c>
      <c r="D262" s="174">
        <v>-0.128124678839103</v>
      </c>
      <c r="E262" s="175">
        <v>9.4059720706649336E-2</v>
      </c>
      <c r="F262" s="1"/>
      <c r="G262" s="1"/>
      <c r="H262" s="1"/>
    </row>
    <row r="263" spans="1:8" x14ac:dyDescent="0.3">
      <c r="A263" s="168">
        <v>46065</v>
      </c>
      <c r="B263" s="169">
        <v>-8.2204577300327042E-2</v>
      </c>
      <c r="C263" s="169">
        <v>-0.1967995446684617</v>
      </c>
      <c r="D263" s="170">
        <v>-3.8420493449996602E-2</v>
      </c>
      <c r="E263" s="176">
        <v>-0.1583790512184651</v>
      </c>
      <c r="F263" s="1"/>
      <c r="G263" s="1"/>
      <c r="H263" s="1"/>
    </row>
    <row r="264" spans="1:8" x14ac:dyDescent="0.3">
      <c r="A264" s="172">
        <v>46066</v>
      </c>
      <c r="B264" s="173">
        <v>-4.9363867684478313E-2</v>
      </c>
      <c r="C264" s="173">
        <v>6.4429969202256743E-2</v>
      </c>
      <c r="D264" s="174">
        <v>-2.2148475868384358E-2</v>
      </c>
      <c r="E264" s="175">
        <v>8.6578445070641108E-2</v>
      </c>
      <c r="F264" s="1"/>
      <c r="G264" s="1"/>
      <c r="H264" s="1"/>
    </row>
    <row r="265" spans="1:8" x14ac:dyDescent="0.3">
      <c r="A265" s="168">
        <v>46070</v>
      </c>
      <c r="B265" s="169">
        <v>-1.7130620985010721E-2</v>
      </c>
      <c r="C265" s="169">
        <v>-3.628216617590585E-2</v>
      </c>
      <c r="D265" s="170">
        <v>-6.1774459137496117E-3</v>
      </c>
      <c r="E265" s="176">
        <v>-3.0104720262156239E-2</v>
      </c>
      <c r="F265" s="1"/>
      <c r="G265" s="1"/>
      <c r="H265" s="1"/>
    </row>
    <row r="266" spans="1:8" x14ac:dyDescent="0.3">
      <c r="A266" s="172">
        <v>46071</v>
      </c>
      <c r="B266" s="173">
        <v>1.034858387799575E-2</v>
      </c>
      <c r="C266" s="173">
        <v>7.4419469684892992E-2</v>
      </c>
      <c r="D266" s="174">
        <v>7.4380365130910656E-3</v>
      </c>
      <c r="E266" s="175">
        <v>6.6981433171801927E-2</v>
      </c>
      <c r="F266" s="1"/>
      <c r="G266" s="1"/>
      <c r="H266" s="1"/>
    </row>
    <row r="267" spans="1:8" x14ac:dyDescent="0.3">
      <c r="A267" s="168">
        <v>46072</v>
      </c>
      <c r="B267" s="169">
        <v>-3.234501347708973E-3</v>
      </c>
      <c r="C267" s="169">
        <v>1.8818467321150441E-2</v>
      </c>
      <c r="D267" s="170">
        <v>7.0784693464968364E-4</v>
      </c>
      <c r="E267" s="171">
        <v>1.8110620386500759E-2</v>
      </c>
      <c r="F267" s="1"/>
      <c r="G267" s="1"/>
      <c r="H267" s="1"/>
    </row>
    <row r="268" spans="1:8" x14ac:dyDescent="0.3">
      <c r="A268" s="172">
        <v>46073</v>
      </c>
      <c r="B268" s="173">
        <v>-1.2979989183342309E-2</v>
      </c>
      <c r="C268" s="173">
        <v>1.6213592233009781E-2</v>
      </c>
      <c r="D268" s="174">
        <v>-4.1208778784793468E-3</v>
      </c>
      <c r="E268" s="175">
        <v>2.033447011148912E-2</v>
      </c>
      <c r="F268" s="1"/>
      <c r="G268" s="1"/>
      <c r="H268" s="1"/>
    </row>
    <row r="269" spans="1:8" x14ac:dyDescent="0.3">
      <c r="A269" s="168">
        <v>46076</v>
      </c>
      <c r="B269" s="169">
        <v>-6.1369863013698733E-2</v>
      </c>
      <c r="C269" s="169">
        <v>-9.0904748256424917E-2</v>
      </c>
      <c r="D269" s="170">
        <v>-2.8097244009117488E-2</v>
      </c>
      <c r="E269" s="176">
        <v>-6.2807504247307425E-2</v>
      </c>
      <c r="F269" s="1"/>
      <c r="G269" s="1"/>
      <c r="H269" s="1"/>
    </row>
    <row r="270" spans="1:8" x14ac:dyDescent="0.3">
      <c r="A270" s="172">
        <v>46077</v>
      </c>
      <c r="B270" s="173">
        <v>6.7717454757735052E-2</v>
      </c>
      <c r="C270" s="173">
        <v>3.3103883138037922E-2</v>
      </c>
      <c r="D270" s="174">
        <v>3.5863344203210391E-2</v>
      </c>
      <c r="E270" s="177">
        <v>-2.7594610651724759E-3</v>
      </c>
      <c r="F270" s="1"/>
      <c r="G270" s="1"/>
      <c r="H270" s="1"/>
    </row>
    <row r="271" spans="1:8" x14ac:dyDescent="0.3">
      <c r="A271" s="168">
        <v>46078</v>
      </c>
      <c r="B271" s="169">
        <v>1.585565882996165E-2</v>
      </c>
      <c r="C271" s="169">
        <v>7.2249631249682089E-2</v>
      </c>
      <c r="D271" s="170">
        <v>1.0166699245713621E-2</v>
      </c>
      <c r="E271" s="171">
        <v>6.2082932003968472E-2</v>
      </c>
      <c r="F271" s="1"/>
      <c r="G271" s="1"/>
      <c r="H271" s="1"/>
    </row>
    <row r="272" spans="1:8" x14ac:dyDescent="0.3">
      <c r="A272" s="172">
        <v>46079</v>
      </c>
      <c r="B272" s="173">
        <v>5.3821313240043127E-2</v>
      </c>
      <c r="C272" s="173">
        <v>5.5261722363209483E-2</v>
      </c>
      <c r="D272" s="174">
        <v>2.89780405134469E-2</v>
      </c>
      <c r="E272" s="175">
        <v>2.6283681849762579E-2</v>
      </c>
      <c r="F272" s="1"/>
      <c r="G272" s="1"/>
      <c r="H272" s="1"/>
    </row>
    <row r="273" spans="1:8" x14ac:dyDescent="0.3">
      <c r="A273" s="168">
        <v>46080</v>
      </c>
      <c r="B273" s="169">
        <v>-6.8947906026557648E-2</v>
      </c>
      <c r="C273" s="169">
        <v>-2.2835052704919919E-2</v>
      </c>
      <c r="D273" s="170">
        <v>-3.1852036478033731E-2</v>
      </c>
      <c r="E273" s="171">
        <v>9.0169837731138083E-3</v>
      </c>
      <c r="F273" s="1"/>
      <c r="G273" s="1"/>
      <c r="H273" s="1"/>
    </row>
    <row r="274" spans="1:8" x14ac:dyDescent="0.3">
      <c r="A274" s="172">
        <v>46083</v>
      </c>
      <c r="B274" s="173">
        <v>3.5106966538672513E-2</v>
      </c>
      <c r="C274" s="173">
        <v>-4.1171193964624209E-3</v>
      </c>
      <c r="D274" s="174">
        <v>1.9705397439798749E-2</v>
      </c>
      <c r="E274" s="177">
        <v>-2.382251683626117E-2</v>
      </c>
      <c r="F274" s="1"/>
      <c r="G274" s="1"/>
      <c r="H274" s="1"/>
    </row>
    <row r="275" spans="1:8" x14ac:dyDescent="0.3">
      <c r="A275" s="168">
        <v>46084</v>
      </c>
      <c r="B275" s="169">
        <v>6.0943296237413902E-2</v>
      </c>
      <c r="C275" s="169">
        <v>1.3649591205136421E-2</v>
      </c>
      <c r="D275" s="170">
        <v>3.2506862938563842E-2</v>
      </c>
      <c r="E275" s="176">
        <v>-1.8857271733427411E-2</v>
      </c>
      <c r="F275" s="1"/>
      <c r="G275" s="1"/>
      <c r="H275" s="1"/>
    </row>
    <row r="276" spans="1:8" x14ac:dyDescent="0.3">
      <c r="A276" s="172">
        <v>46085</v>
      </c>
      <c r="B276" s="173">
        <v>1.7982017982018039E-2</v>
      </c>
      <c r="C276" s="173">
        <v>0.1000706327325753</v>
      </c>
      <c r="D276" s="174">
        <v>1.122027433321373E-2</v>
      </c>
      <c r="E276" s="175">
        <v>8.885035839936159E-2</v>
      </c>
      <c r="F276" s="1"/>
      <c r="G276" s="1"/>
      <c r="H276" s="1"/>
    </row>
    <row r="277" spans="1:8" x14ac:dyDescent="0.3">
      <c r="A277" s="168">
        <v>46086</v>
      </c>
      <c r="B277" s="169">
        <v>1.7173699705593789E-2</v>
      </c>
      <c r="C277" s="169">
        <v>5.3333609494418122E-2</v>
      </c>
      <c r="D277" s="170">
        <v>1.0819766263827611E-2</v>
      </c>
      <c r="E277" s="171">
        <v>4.2513843230590508E-2</v>
      </c>
      <c r="F277" s="1"/>
      <c r="G277" s="1"/>
      <c r="H277" s="1"/>
    </row>
    <row r="278" spans="1:8" x14ac:dyDescent="0.3">
      <c r="A278" s="172">
        <v>46087</v>
      </c>
      <c r="B278" s="173">
        <v>-4.2450554751567782E-2</v>
      </c>
      <c r="C278" s="173">
        <v>-1.262387918829644E-2</v>
      </c>
      <c r="D278" s="174">
        <v>-1.8723045939878221E-2</v>
      </c>
      <c r="E278" s="175">
        <v>6.0991667515817834E-3</v>
      </c>
      <c r="F278" s="1"/>
      <c r="G278" s="1"/>
      <c r="H278" s="1"/>
    </row>
    <row r="279" spans="1:8" x14ac:dyDescent="0.3">
      <c r="A279" s="168">
        <v>46090</v>
      </c>
      <c r="B279" s="169">
        <v>7.0528967254408048E-2</v>
      </c>
      <c r="C279" s="169">
        <v>3.0051380093201189E-2</v>
      </c>
      <c r="D279" s="170">
        <v>3.7256401214216847E-2</v>
      </c>
      <c r="E279" s="176">
        <v>-7.2050211210156687E-3</v>
      </c>
      <c r="F279" s="1"/>
      <c r="G279" s="1"/>
      <c r="H279" s="1"/>
    </row>
    <row r="280" spans="1:8" x14ac:dyDescent="0.3">
      <c r="A280" s="172">
        <v>46091</v>
      </c>
      <c r="B280" s="173">
        <v>-2.7294117647058691E-2</v>
      </c>
      <c r="C280" s="173">
        <v>-7.7025694565280522E-2</v>
      </c>
      <c r="D280" s="174">
        <v>-1.121328704842748E-2</v>
      </c>
      <c r="E280" s="177">
        <v>-6.581240751685305E-2</v>
      </c>
      <c r="F280" s="1"/>
      <c r="G280" s="1"/>
      <c r="H280" s="1"/>
    </row>
    <row r="281" spans="1:8" x14ac:dyDescent="0.3">
      <c r="A281" s="168">
        <v>46092</v>
      </c>
      <c r="B281" s="169">
        <v>-3.0478955007257062E-2</v>
      </c>
      <c r="C281" s="169">
        <v>-3.3389890864911287E-2</v>
      </c>
      <c r="D281" s="170">
        <v>-1.279132023120357E-2</v>
      </c>
      <c r="E281" s="176">
        <v>-2.0598570633707711E-2</v>
      </c>
      <c r="F281" s="1"/>
      <c r="G281" s="1"/>
      <c r="H281" s="1"/>
    </row>
    <row r="282" spans="1:8" x14ac:dyDescent="0.3">
      <c r="A282" s="172">
        <v>46093</v>
      </c>
      <c r="B282" s="173">
        <v>-3.0439121756487001E-2</v>
      </c>
      <c r="C282" s="173">
        <v>-2.6265034131541909E-2</v>
      </c>
      <c r="D282" s="174">
        <v>-1.2771583527446411E-2</v>
      </c>
      <c r="E282" s="177">
        <v>-1.34934506040955E-2</v>
      </c>
      <c r="F282" s="1"/>
      <c r="G282" s="1"/>
      <c r="H282" s="1"/>
    </row>
    <row r="283" spans="1:8" x14ac:dyDescent="0.3">
      <c r="A283" s="168">
        <v>46094</v>
      </c>
      <c r="B283" s="169">
        <v>0</v>
      </c>
      <c r="C283" s="169">
        <v>2.0786504350922549E-2</v>
      </c>
      <c r="D283" s="170">
        <v>2.3104877853902871E-3</v>
      </c>
      <c r="E283" s="171">
        <v>1.8476016565532261E-2</v>
      </c>
      <c r="F283" s="1"/>
      <c r="G283" s="1"/>
      <c r="H283" s="1"/>
    </row>
    <row r="284" spans="1:8" x14ac:dyDescent="0.3">
      <c r="A284" s="172">
        <v>46097</v>
      </c>
      <c r="B284" s="173">
        <v>1.6984045290787449E-2</v>
      </c>
      <c r="C284" s="173">
        <v>-1.170776375171689E-2</v>
      </c>
      <c r="D284" s="174">
        <v>1.0725795700820349E-2</v>
      </c>
      <c r="E284" s="177">
        <v>-2.2433559452537249E-2</v>
      </c>
      <c r="F284" s="1"/>
      <c r="G284" s="1"/>
      <c r="H284" s="1"/>
    </row>
    <row r="285" spans="1:8" x14ac:dyDescent="0.3">
      <c r="A285" s="168">
        <v>46098</v>
      </c>
      <c r="B285" s="169">
        <v>1.6700404858299489E-2</v>
      </c>
      <c r="C285" s="169">
        <v>1.277299801455989E-2</v>
      </c>
      <c r="D285" s="170">
        <v>1.0585256651625361E-2</v>
      </c>
      <c r="E285" s="171">
        <v>2.1877413629345301E-3</v>
      </c>
      <c r="F285" s="1"/>
      <c r="G285" s="1"/>
      <c r="H285" s="1"/>
    </row>
    <row r="286" spans="1:8" x14ac:dyDescent="0.3">
      <c r="A286" s="172">
        <v>46099</v>
      </c>
      <c r="B286" s="173">
        <v>-1.8914883026381221E-2</v>
      </c>
      <c r="C286" s="173">
        <v>-3.5984229671741863E-2</v>
      </c>
      <c r="D286" s="174">
        <v>-7.0615176541901021E-3</v>
      </c>
      <c r="E286" s="177">
        <v>-2.8922712017551758E-2</v>
      </c>
      <c r="F286" s="1"/>
      <c r="G286" s="1"/>
      <c r="H286" s="1"/>
    </row>
    <row r="287" spans="1:8" x14ac:dyDescent="0.3">
      <c r="A287" s="168">
        <v>46100</v>
      </c>
      <c r="B287" s="169">
        <v>-2.8411973617453179E-2</v>
      </c>
      <c r="C287" s="169">
        <v>-5.9877533497525448E-3</v>
      </c>
      <c r="D287" s="170">
        <v>-1.1767165823178161E-2</v>
      </c>
      <c r="E287" s="171">
        <v>5.7794124734256158E-3</v>
      </c>
      <c r="F287" s="1"/>
      <c r="G287" s="1"/>
      <c r="H287" s="1"/>
    </row>
    <row r="288" spans="1:8" x14ac:dyDescent="0.3">
      <c r="A288" s="178">
        <v>46101</v>
      </c>
      <c r="B288" s="179">
        <v>-3.9686684073106937E-2</v>
      </c>
      <c r="C288" s="179">
        <v>5.6146572104018846E-3</v>
      </c>
      <c r="D288" s="180">
        <v>-1.7353594646063501E-2</v>
      </c>
      <c r="E288" s="181">
        <v>2.296825185646539E-2</v>
      </c>
      <c r="F288" s="1"/>
      <c r="G288" s="1"/>
      <c r="H288" s="1"/>
    </row>
  </sheetData>
  <mergeCells count="11">
    <mergeCell ref="A29:H29"/>
    <mergeCell ref="A35:H35"/>
    <mergeCell ref="A20:H20"/>
    <mergeCell ref="A16:H16"/>
    <mergeCell ref="A2:H2"/>
    <mergeCell ref="A19:H19"/>
    <mergeCell ref="A1:H1"/>
    <mergeCell ref="A6:H6"/>
    <mergeCell ref="A22:H22"/>
    <mergeCell ref="A17:H17"/>
    <mergeCell ref="A18:H1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E215-5166-4DE4-9ACC-63382C886CA7}">
  <dimension ref="A1:B30"/>
  <sheetViews>
    <sheetView showGridLines="0" zoomScale="130" zoomScaleNormal="130" workbookViewId="0"/>
  </sheetViews>
  <sheetFormatPr defaultRowHeight="14.4" x14ac:dyDescent="0.3"/>
  <cols>
    <col min="1" max="1" width="19.44140625" customWidth="1"/>
    <col min="2" max="2" width="12" customWidth="1"/>
  </cols>
  <sheetData>
    <row r="1" spans="1:2" ht="22.05" customHeight="1" thickBot="1" x14ac:dyDescent="0.35">
      <c r="A1" s="317" t="s">
        <v>177</v>
      </c>
      <c r="B1" s="318"/>
    </row>
    <row r="2" spans="1:2" ht="16.05" customHeight="1" thickTop="1" x14ac:dyDescent="0.3">
      <c r="A2" s="292" t="s">
        <v>178</v>
      </c>
      <c r="B2" s="293">
        <f>'Hedge Model v5'!B5</f>
        <v>100000</v>
      </c>
    </row>
    <row r="3" spans="1:2" ht="16.05" customHeight="1" x14ac:dyDescent="0.3">
      <c r="A3" s="294" t="s">
        <v>112</v>
      </c>
      <c r="B3" s="295">
        <f>'Hedge Model v5'!D5</f>
        <v>0.3</v>
      </c>
    </row>
    <row r="4" spans="1:2" ht="4.95" customHeight="1" x14ac:dyDescent="0.3">
      <c r="A4" s="291"/>
      <c r="B4" s="291"/>
    </row>
    <row r="5" spans="1:2" ht="16.05" customHeight="1" x14ac:dyDescent="0.3">
      <c r="A5" s="315" t="s">
        <v>179</v>
      </c>
      <c r="B5" s="315"/>
    </row>
    <row r="6" spans="1:2" ht="16.05" customHeight="1" x14ac:dyDescent="0.3">
      <c r="A6" s="296" t="s">
        <v>4</v>
      </c>
      <c r="B6" s="297">
        <f>'Hedge Model v5'!F10</f>
        <v>0.11376</v>
      </c>
    </row>
    <row r="7" spans="1:2" ht="16.05" customHeight="1" x14ac:dyDescent="0.3">
      <c r="A7" s="298" t="s">
        <v>5</v>
      </c>
      <c r="B7" s="299">
        <f>'Hedge Model v5'!F11</f>
        <v>7.0720000000000005E-2</v>
      </c>
    </row>
    <row r="8" spans="1:2" ht="16.05" customHeight="1" x14ac:dyDescent="0.3">
      <c r="A8" s="296" t="s">
        <v>6</v>
      </c>
      <c r="B8" s="297">
        <f>'Hedge Model v5'!F12</f>
        <v>5.0160000000000003E-2</v>
      </c>
    </row>
    <row r="9" spans="1:2" ht="16.05" customHeight="1" x14ac:dyDescent="0.3">
      <c r="A9" s="300" t="s">
        <v>180</v>
      </c>
      <c r="B9" s="301">
        <f>'Hedge Model v5'!F13</f>
        <v>0.23463999999999999</v>
      </c>
    </row>
    <row r="10" spans="1:2" ht="4.95" customHeight="1" x14ac:dyDescent="0.3">
      <c r="A10" s="291"/>
      <c r="B10" s="291"/>
    </row>
    <row r="11" spans="1:2" ht="16.05" customHeight="1" x14ac:dyDescent="0.3">
      <c r="A11" s="316" t="s">
        <v>181</v>
      </c>
      <c r="B11" s="316"/>
    </row>
    <row r="12" spans="1:2" ht="16.05" customHeight="1" x14ac:dyDescent="0.3">
      <c r="A12" s="296" t="s">
        <v>182</v>
      </c>
      <c r="B12" s="302">
        <f>'Hedge Model v5'!F21</f>
        <v>0.10638</v>
      </c>
    </row>
    <row r="13" spans="1:2" ht="16.05" customHeight="1" x14ac:dyDescent="0.3">
      <c r="A13" s="298" t="s">
        <v>183</v>
      </c>
      <c r="B13" s="303">
        <f>'Hedge Model v5'!F28</f>
        <v>4.0825800000000002E-2</v>
      </c>
    </row>
    <row r="14" spans="1:2" ht="16.05" customHeight="1" x14ac:dyDescent="0.3">
      <c r="A14" s="304" t="s">
        <v>184</v>
      </c>
      <c r="B14" s="305">
        <f>'Hedge Model v5'!F31</f>
        <v>0.1472058</v>
      </c>
    </row>
    <row r="15" spans="1:2" ht="4.95" customHeight="1" x14ac:dyDescent="0.3">
      <c r="A15" s="291"/>
      <c r="B15" s="291"/>
    </row>
    <row r="16" spans="1:2" ht="16.05" customHeight="1" x14ac:dyDescent="0.3">
      <c r="A16" s="315" t="s">
        <v>185</v>
      </c>
      <c r="B16" s="315"/>
    </row>
    <row r="17" spans="1:2" ht="16.05" customHeight="1" x14ac:dyDescent="0.3">
      <c r="A17" s="296" t="s">
        <v>186</v>
      </c>
      <c r="B17" s="297">
        <f>'Hedge Model v5'!E38</f>
        <v>0.38184580000000001</v>
      </c>
    </row>
    <row r="18" spans="1:2" ht="16.05" customHeight="1" x14ac:dyDescent="0.3">
      <c r="A18" s="306" t="s">
        <v>187</v>
      </c>
      <c r="B18" s="307">
        <f>'Hedge Model v5'!E39</f>
        <v>8.743419999999999E-2</v>
      </c>
    </row>
    <row r="19" spans="1:2" ht="16.05" customHeight="1" x14ac:dyDescent="0.3">
      <c r="A19" s="296" t="s">
        <v>188</v>
      </c>
      <c r="B19" s="297">
        <f>'Hedge Model v5'!E40</f>
        <v>0.15263606999999996</v>
      </c>
    </row>
    <row r="20" spans="1:2" ht="16.05" customHeight="1" x14ac:dyDescent="0.3">
      <c r="A20" s="298" t="s">
        <v>189</v>
      </c>
      <c r="B20" s="299">
        <f>'Hedge Model v5'!E43</f>
        <v>0.62736873508353219</v>
      </c>
    </row>
    <row r="21" spans="1:2" ht="4.95" customHeight="1" x14ac:dyDescent="0.3">
      <c r="A21" s="291"/>
      <c r="B21" s="291"/>
    </row>
    <row r="22" spans="1:2" ht="16.05" customHeight="1" x14ac:dyDescent="0.3">
      <c r="A22" s="315" t="s">
        <v>190</v>
      </c>
      <c r="B22" s="315"/>
    </row>
    <row r="23" spans="1:2" ht="16.05" customHeight="1" x14ac:dyDescent="0.3">
      <c r="A23" s="296" t="s">
        <v>191</v>
      </c>
      <c r="B23" s="297">
        <f>'Hedge Model v5'!B6</f>
        <v>0.35</v>
      </c>
    </row>
    <row r="24" spans="1:2" ht="16.05" customHeight="1" x14ac:dyDescent="0.3">
      <c r="A24" s="298" t="s">
        <v>192</v>
      </c>
      <c r="B24" s="308">
        <f>'Hedge Model v5'!D6</f>
        <v>0.57599999999999996</v>
      </c>
    </row>
    <row r="25" spans="1:2" ht="16.05" customHeight="1" x14ac:dyDescent="0.3">
      <c r="A25" s="296" t="s">
        <v>193</v>
      </c>
      <c r="B25" s="297">
        <f>'Hedge Model v5'!E41</f>
        <v>0.34903486668218736</v>
      </c>
    </row>
    <row r="26" spans="1:2" ht="16.05" customHeight="1" x14ac:dyDescent="0.3">
      <c r="A26" s="298" t="s">
        <v>194</v>
      </c>
      <c r="B26" s="299">
        <f>'Hedge Model v5'!E44</f>
        <v>0.57728789592760177</v>
      </c>
    </row>
    <row r="27" spans="1:2" ht="4.95" customHeight="1" x14ac:dyDescent="0.3">
      <c r="A27" s="291"/>
      <c r="B27" s="291"/>
    </row>
    <row r="28" spans="1:2" ht="16.05" customHeight="1" x14ac:dyDescent="0.3">
      <c r="A28" s="309" t="s">
        <v>195</v>
      </c>
      <c r="B28" s="310">
        <f>'Hedge Model v5'!C21</f>
        <v>18</v>
      </c>
    </row>
    <row r="29" spans="1:2" ht="16.05" customHeight="1" x14ac:dyDescent="0.3">
      <c r="A29" s="311" t="s">
        <v>196</v>
      </c>
      <c r="B29" s="312">
        <f>'Hedge Model v5'!C28</f>
        <v>222</v>
      </c>
    </row>
    <row r="30" spans="1:2" ht="16.05" customHeight="1" x14ac:dyDescent="0.3">
      <c r="A30" s="313" t="s">
        <v>197</v>
      </c>
      <c r="B30" s="314">
        <f>'Hedge Model v5'!C10</f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Hedge Model v5</vt:lpstr>
      <vt:lpstr>Correlation Dashboard</vt:lpstr>
      <vt:lpstr>Stress Test</vt:lpstr>
      <vt:lpstr>Regression Analysis</vt:lpstr>
      <vt:lpstr>Portfolio Snapshot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Bhavya Patel</cp:lastModifiedBy>
  <dcterms:created xsi:type="dcterms:W3CDTF">2026-03-22T13:18:46Z</dcterms:created>
  <dcterms:modified xsi:type="dcterms:W3CDTF">2026-03-23T11:38:23Z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{40DF4DBC-B96E-4CF8-B20B-AECCB546A2EE}</vt:lpwstr>
  </property>
</Properties>
</file>